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ekt5\Desktop\"/>
    </mc:Choice>
  </mc:AlternateContent>
  <xr:revisionPtr revIDLastSave="0" documentId="13_ncr:1_{F3D738B7-F9A7-4C64-9D82-206E5C83E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квартал" sheetId="7" r:id="rId1"/>
    <sheet name="Легенда" sheetId="8" r:id="rId2"/>
    <sheet name="Цвета" sheetId="9" r:id="rId3"/>
    <sheet name="Квартал" sheetId="10" r:id="rId4"/>
  </sheets>
  <definedNames>
    <definedName name="_xlnm.Print_Titles" localSheetId="0">'I квартал'!#REF!</definedName>
    <definedName name="_xlnm.Print_Area" localSheetId="0">'I квартал'!$A$1:$W$129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0" l="1"/>
  <c r="E9" i="10"/>
  <c r="BE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F5" i="10"/>
  <c r="BG5" i="10"/>
  <c r="BH5" i="10"/>
  <c r="BI5" i="10"/>
  <c r="BJ5" i="10"/>
  <c r="BK5" i="10"/>
  <c r="BL5" i="10"/>
  <c r="BM5" i="10"/>
  <c r="B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F5" i="10"/>
  <c r="G5" i="10"/>
  <c r="H5" i="10"/>
  <c r="I5" i="10"/>
  <c r="J5" i="10"/>
  <c r="K5" i="10"/>
  <c r="L5" i="10"/>
  <c r="M5" i="10"/>
  <c r="N5" i="10"/>
  <c r="E5" i="10"/>
  <c r="E8" i="10"/>
  <c r="E6" i="10"/>
  <c r="F6" i="10"/>
  <c r="G6" i="10"/>
  <c r="H6" i="10"/>
  <c r="I6" i="10"/>
  <c r="J6" i="10"/>
  <c r="K6" i="10"/>
  <c r="L6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L7" i="10"/>
  <c r="BM7" i="10"/>
  <c r="BN7" i="10"/>
  <c r="BO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F7" i="7" l="1"/>
  <c r="G7" i="7" s="1"/>
  <c r="F12" i="7"/>
  <c r="G12" i="7" s="1"/>
  <c r="F53" i="7"/>
  <c r="G53" i="7" s="1"/>
</calcChain>
</file>

<file path=xl/sharedStrings.xml><?xml version="1.0" encoding="utf-8"?>
<sst xmlns="http://schemas.openxmlformats.org/spreadsheetml/2006/main" count="306" uniqueCount="182">
  <si>
    <t xml:space="preserve">Шифр </t>
  </si>
  <si>
    <t>Филиал "Шахта "Алардинская"</t>
  </si>
  <si>
    <t>№</t>
  </si>
  <si>
    <t>начало</t>
  </si>
  <si>
    <t>УТВЕРЖДАЮ:</t>
  </si>
  <si>
    <t>Филиал "Шахта"Абашевская"</t>
  </si>
  <si>
    <t>Филиал "Шахта "Кушеяковская"</t>
  </si>
  <si>
    <t>Филиал "Шахта "Осинниковская"</t>
  </si>
  <si>
    <t>Филиал "Шахта "Ерунаковская VIII"</t>
  </si>
  <si>
    <t>Филиал "Шахта "Грамотеинская"</t>
  </si>
  <si>
    <t>Шифр</t>
  </si>
  <si>
    <t xml:space="preserve">Проекты выпускаемые в Октябре 2009 г. </t>
  </si>
  <si>
    <t xml:space="preserve">Проекты выпускаемые в Ноябре 2009 г. </t>
  </si>
  <si>
    <t xml:space="preserve">Проекты выпускаемые в Декабре 2009 г. </t>
  </si>
  <si>
    <t>Проекты выпускаемые после отчетного периода</t>
  </si>
  <si>
    <t>Условные обозначения:</t>
  </si>
  <si>
    <t xml:space="preserve">01.01.2009 - период предшествующий отчетному </t>
  </si>
  <si>
    <t xml:space="preserve">01.01.2009 - отчетный период </t>
  </si>
  <si>
    <t>01.01.2009 - период следующий за отчетным</t>
  </si>
  <si>
    <t>ОАО "ЦОФ "Кузнецкая"</t>
  </si>
  <si>
    <t>Шифр 565</t>
  </si>
  <si>
    <t xml:space="preserve"> Филиал"Шахта"Юбилейная" II район</t>
  </si>
  <si>
    <t>Шифр 710</t>
  </si>
  <si>
    <t>ОАО "Междуреченская угольная компания-96"</t>
  </si>
  <si>
    <t>Шифр 732</t>
  </si>
  <si>
    <t>Техническое перевооружение конвейерного транспорта филиала "Шахта "Алардинская" ОАО "ОУК "Южкузбассуголь"</t>
  </si>
  <si>
    <t>Корректировка проекта "Доработка запасов пласта 6 до гор.±0м в центральном и западном блоках филиала "Шахта "Алардинская" ОАО "ОУК "Южкузбассуголь" (Дополнение №1)</t>
  </si>
  <si>
    <t>Шифр 733</t>
  </si>
  <si>
    <t xml:space="preserve"> Аэрогазовый контроль филиала «Шахта « Юбилейная» II район ОАО "ОУК "Южкузбассуголь" </t>
  </si>
  <si>
    <t>ОАО "Шахта "Полосухинская"</t>
  </si>
  <si>
    <t>Шифр 727</t>
  </si>
  <si>
    <t>Филиал «Шахта «Алардинская» ОАО «ОУК «Южкузбассуголь». Малиновский технологический комплекс. Временный мобильный пункт погрузки №2».</t>
  </si>
  <si>
    <t xml:space="preserve">Рабочая документация на размещение в действующем АБК оборудования медико-профилактического назначения </t>
  </si>
  <si>
    <t>Рабочая документация системы автоматической пожарной сигнализации в зданиях АБК и ЭМС</t>
  </si>
  <si>
    <t>Подъездная автомобильная дорога от станции «Усковская» до главной промышленной площадки филиала «Шахта «Ерунаковская – VIII»</t>
  </si>
  <si>
    <t xml:space="preserve">Шифр 723 </t>
  </si>
  <si>
    <t>Рабочая документация замены цехового трубопровода отделения сушки</t>
  </si>
  <si>
    <t>Замена металлоконструций моста №4</t>
  </si>
  <si>
    <t>Усиление связей и ферм в здании радиальных сгустителей</t>
  </si>
  <si>
    <t>Замена кирпичных стен перегрукзочной станции №11 напанели типа "сендвич"</t>
  </si>
  <si>
    <t>"Проект строительства газоотсасывающей установки ВЦГ-9 на скважине №3912 филиала "Шахта "Грамотеинская"</t>
  </si>
  <si>
    <t>"Подвесная монорельсовая дорога филиала "Шахта "Грамотеинская"</t>
  </si>
  <si>
    <t>Шифр 736</t>
  </si>
  <si>
    <t>«Проект проведения разведочно-эксплуатационных выработок участка «Ерунаковский-VIII» ОАО «ОУК «Южкузбассуголь». Горнотехническая часть. Организация вспомогательного транспорта. Дополнение №3»</t>
  </si>
  <si>
    <t>Шифр 730</t>
  </si>
  <si>
    <t>«Кабельные эстакады на промплощадке центральных наклонных стволов
 филиала «Шахта «Ерунаковская VIII»</t>
  </si>
  <si>
    <t>Шифр 729</t>
  </si>
  <si>
    <t>Сети ливневой канализации на промплощадке центральных наклонных стволов</t>
  </si>
  <si>
    <t>Шифр 728</t>
  </si>
  <si>
    <t>Сети ливневой канализации на промплощадке главного наклонного ствола</t>
  </si>
  <si>
    <t>«Строительство угледобывающего предприятия (шахты) ОАО «ОУК «Южкузбассуголь» на участке «Ерунаковский VIII» в Ерунаковском геолого-экономическом районе Кузбасса» (защита в ГЛАВГОСЭКСПЕРТИЗЕ)</t>
  </si>
  <si>
    <t>ЗАО "Распадская-Коксовая"</t>
  </si>
  <si>
    <t>"Проект дегазации ЗАО "Коксовая"</t>
  </si>
  <si>
    <t>Шифр 715</t>
  </si>
  <si>
    <t>"Проект подвесной монорельсовой дизелной дороги пласта IV-V ЗАО "Коксовая". Сопровождение при прохождении экспертизы промышленной безопасности.</t>
  </si>
  <si>
    <t>«Проект вакуум-насосной станции №2 для пласта 15 ОАО «Междуреченская угольная компания-96»</t>
  </si>
  <si>
    <t>«Проект вакуум-насосной станции №1 для пласта 15 ОАО «Междуреченская угольная компания-96»</t>
  </si>
  <si>
    <t>ОАО "УК "Южная"</t>
  </si>
  <si>
    <t>«Проект погрузочно-сортировочного пункта ОАО «УК Южная». Корректировка в части очистных сооружений.</t>
  </si>
  <si>
    <t>Корректировка проекта дегазации пластов 30, 29а, 26а ОАО "Шахта "Полосухинская"</t>
  </si>
  <si>
    <t xml:space="preserve">Шифр 668 </t>
  </si>
  <si>
    <t xml:space="preserve">Дополнение к проекту "Реконструкция линии электропередачи до насосной станции" филиала "Шахта "Абашевская" ОАО "ОУК "Южкузбассуголь" </t>
  </si>
  <si>
    <t>Проект "САУК дегазационной установки (Зыряновский лог) филиала "Шахта "Абашевская" ОАО "ОУК "Южкузбассуголь"</t>
  </si>
  <si>
    <t>Проект "САУК вентиляторной установки 4ВЦ-15 на вспомогательном наклонном стволе пласта 16 филиала "Шахта "Абашевская" ОАО "ОУК "Южкузбассуголь"</t>
  </si>
  <si>
    <t>Проект "САУК вентиляторной установки 4ВЦ-15 на вентиляционном уклоне №1 пласта 15 филиала "Шахта "Абашевская" ОАО "ОУК "Южкузбассуголь"</t>
  </si>
  <si>
    <t>Шифр 721</t>
  </si>
  <si>
    <t>"Установка двух разделительных трансформаторов и блок №2 ЦРП 6 кВ для электроснабжения филиала "Шахта "Кушеяковская" ОАО "ОУК "Южкузбассуголь"</t>
  </si>
  <si>
    <t>Шифр 581</t>
  </si>
  <si>
    <t>Защита "Проекта увеличения производственной мощности  филиала "Шахта "Кушеяковская" ОАО "ОУК "Южкузбассуголь"</t>
  </si>
  <si>
    <t>Проект комплексного обеспыливания "Шахта "Осинниковская" ОАО "ОУК "Южкузбассуголь"</t>
  </si>
  <si>
    <t>Шифр 712</t>
  </si>
  <si>
    <t>"Емкости питьевой воды и водопровод от промплошадки вентиляционного ствола №1  до главной промплощадки филиала "Шахта "Осинниковская" ОАО "ОУК "Южкузбассуголь"</t>
  </si>
  <si>
    <t>Шифр 735</t>
  </si>
  <si>
    <t>Передвижная наземная вакуум-насосная станция ВВН-150 на промплощадке флангового уклона 2/6 филиала "Шахта "Алардинская"ОАО "ОУК "Южкузбассуголь"</t>
  </si>
  <si>
    <t>СОГЛАСОВАНО:</t>
  </si>
  <si>
    <t>Наименование работ</t>
  </si>
  <si>
    <t xml:space="preserve">Срок </t>
  </si>
  <si>
    <t>1 нед</t>
  </si>
  <si>
    <t>2 нед</t>
  </si>
  <si>
    <t xml:space="preserve">3 нед </t>
  </si>
  <si>
    <t>4 нед</t>
  </si>
  <si>
    <t>2.</t>
  </si>
  <si>
    <t>2.4</t>
  </si>
  <si>
    <t>5</t>
  </si>
  <si>
    <t>сентябрь</t>
  </si>
  <si>
    <t>2.2</t>
  </si>
  <si>
    <t>окончание</t>
  </si>
  <si>
    <t>Выдача документации Заказчику и подписание Акта сдачи-приемки работ</t>
  </si>
  <si>
    <t>АР</t>
  </si>
  <si>
    <t>Согласование планировок с учетом венткоробов</t>
  </si>
  <si>
    <t>КЖ</t>
  </si>
  <si>
    <t>усиления ж/Б конструкций</t>
  </si>
  <si>
    <t>лестничный марш на мансарду</t>
  </si>
  <si>
    <t>КМ</t>
  </si>
  <si>
    <t>металлоконструкции мансарды</t>
  </si>
  <si>
    <t>усиление вновь образуемых проемов в несущих стенах</t>
  </si>
  <si>
    <t>Наружное освещение</t>
  </si>
  <si>
    <t>МПБ</t>
  </si>
  <si>
    <t>пожарная сигнализация и оповещение</t>
  </si>
  <si>
    <t>октябрь</t>
  </si>
  <si>
    <t>ноябрь</t>
  </si>
  <si>
    <t>Разработка рабочей документации</t>
  </si>
  <si>
    <t>усиление плит перекрытий</t>
  </si>
  <si>
    <t>График проектных работ по объекту: капительный ремонт нежилого здания. Адрес объекта: Кемеровская обл., г. Новокузнецк, Куйбышевский   район, ул. Мичурина, д.6</t>
  </si>
  <si>
    <t>обрамление колонн</t>
  </si>
  <si>
    <t>разрез (состав полов, перекрытия мансарды, состав покрытия)</t>
  </si>
  <si>
    <t>плита пола 1 этажа</t>
  </si>
  <si>
    <t>01.11</t>
  </si>
  <si>
    <t>план</t>
  </si>
  <si>
    <t>факт</t>
  </si>
  <si>
    <t>комментарий</t>
  </si>
  <si>
    <t>Исполнитель</t>
  </si>
  <si>
    <t>Титова С.В.</t>
  </si>
  <si>
    <t>Бычков И.Г.</t>
  </si>
  <si>
    <t>Горский И.О.</t>
  </si>
  <si>
    <t>Косарева И.А.</t>
  </si>
  <si>
    <t>Кобылинская О.Э.</t>
  </si>
  <si>
    <t>Фоминцева Н.А.</t>
  </si>
  <si>
    <t>узлы мансарды, план кровли, ограждение, снегозадержание,выход на кровлю, задание на обогрев: водосборного лотка по карнизу кровли и водостока, план полов</t>
  </si>
  <si>
    <t>узлы ремонта лестничного марша и площадок</t>
  </si>
  <si>
    <t>ИТП</t>
  </si>
  <si>
    <t>ЭОМ (планы,схемы этажных и квартирных щитов, уравнивания потонциалов)</t>
  </si>
  <si>
    <t>ЭОМ (схемы щита ВРУ общедомовых нужд, ПЭСПЗ)</t>
  </si>
  <si>
    <t>ГП</t>
  </si>
  <si>
    <t>2.1</t>
  </si>
  <si>
    <t>2.3.</t>
  </si>
  <si>
    <t>2.5</t>
  </si>
  <si>
    <t>2.6</t>
  </si>
  <si>
    <t>2.7</t>
  </si>
  <si>
    <t>2.8</t>
  </si>
  <si>
    <t>План демонтажа, план монтажа, план с расположением перемычек,схемы армирования перегородок, типы  перегородок, узлы крепления перегородок, планы заполнения проемов)</t>
  </si>
  <si>
    <t>фундамент лифтовой шахты, шахта</t>
  </si>
  <si>
    <t xml:space="preserve"> </t>
  </si>
  <si>
    <t>Выполнено</t>
  </si>
  <si>
    <t>План</t>
  </si>
  <si>
    <t>Плита</t>
  </si>
  <si>
    <t>Шахта</t>
  </si>
  <si>
    <t>Чертежи по обмерам. Согласование с заказчиком</t>
  </si>
  <si>
    <t>Велись демонтажные работы. Нет понимания по несущим стенам и конструкции пола первого этажа.</t>
  </si>
  <si>
    <t>Планы демонтажа</t>
  </si>
  <si>
    <t>Планы монтажа</t>
  </si>
  <si>
    <t>Основные МК выданы.</t>
  </si>
  <si>
    <t>Выданы основные коснрукции и узлы</t>
  </si>
  <si>
    <t>стремимся пройти в существующие отверстия</t>
  </si>
  <si>
    <t xml:space="preserve"> Постоянное через 2 недели после получения ТУ</t>
  </si>
  <si>
    <t>Временное выдано 18.10.</t>
  </si>
  <si>
    <t xml:space="preserve">Ждём демонтаж парапета. Не можем принть отметку пояса. </t>
  </si>
  <si>
    <t>Принципиальная схема благоустройства</t>
  </si>
  <si>
    <t xml:space="preserve"> Отсутствовала актуальная топосъемка </t>
  </si>
  <si>
    <t>Выдан типовой и 1 этаж разводка на согласование.</t>
  </si>
  <si>
    <t>Разводка по зданию</t>
  </si>
  <si>
    <t>Выдано принципиальное решение типового этажа.</t>
  </si>
  <si>
    <t xml:space="preserve">Графическая часть выдана. </t>
  </si>
  <si>
    <t xml:space="preserve">Спецификации до 06.10 </t>
  </si>
  <si>
    <t>кладочные планы лифтовой шахты с монтажными отверстиями, узлы крепления перегородок к колоннам</t>
  </si>
  <si>
    <t>выдано 08.11</t>
  </si>
  <si>
    <t>узлы</t>
  </si>
  <si>
    <t>план выдать до 17.11</t>
  </si>
  <si>
    <t>Разводка поэтажная принципиальная 17.11</t>
  </si>
  <si>
    <t xml:space="preserve">Финишная отметка монолитного пояса для опирания конструкций мансарды, </t>
  </si>
  <si>
    <t>ЭОМ жилой чати</t>
  </si>
  <si>
    <t>Нет ТУ</t>
  </si>
  <si>
    <t xml:space="preserve">Нет ТУ </t>
  </si>
  <si>
    <t>Отопление</t>
  </si>
  <si>
    <t xml:space="preserve">Вентиляция (расчет объемов и выдвча заданий ) </t>
  </si>
  <si>
    <t>Кондиционирование</t>
  </si>
  <si>
    <t>Задание на отверстия</t>
  </si>
  <si>
    <t>ВК и НК</t>
  </si>
  <si>
    <t xml:space="preserve">Нет ТУ.             Нет понимания согласуют ли перенос ввода </t>
  </si>
  <si>
    <t>Нет согласования кровли "Металлпрофиль"</t>
  </si>
  <si>
    <t>Ждём демонтаж парапета. Не можем принть отметку пояса.</t>
  </si>
  <si>
    <t>Выдано на рассмотрение</t>
  </si>
  <si>
    <t>Вводная панель ВРУ  однолинейная схема.</t>
  </si>
  <si>
    <t>Разводка сетей по 1 и типовому этажам</t>
  </si>
  <si>
    <t>Ким К.Р.        Чирикова О.В.</t>
  </si>
  <si>
    <t>Возможна корректировка по итогу смежных разделов</t>
  </si>
  <si>
    <t>ОВ</t>
  </si>
  <si>
    <t xml:space="preserve">ЭОМ </t>
  </si>
  <si>
    <t>ВК</t>
  </si>
  <si>
    <t>Освещение фасада</t>
  </si>
  <si>
    <t>Задание выдано</t>
  </si>
  <si>
    <t>Нет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</si>
</sst>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"/>
    <numFmt numFmtId="165" formatCode="dd/mm/yy;@"/>
    <numFmt numFmtId="166" formatCode="[$-419]mmmm;@"/>
    <numFmt numFmtId="167" formatCode="d"/>
  </numFmts>
  <fonts count="36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  <font>
      <u/>
      <sz val="14.5"/>
      <color theme="10"/>
      <name val="Arial Cyr"/>
      <charset val="204"/>
    </font>
    <font>
      <sz val="14.5"/>
      <color theme="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color rgb="FF92D05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C00000"/>
      <name val="Arial"/>
      <family val="2"/>
      <charset val="204"/>
    </font>
    <font>
      <b/>
      <i/>
      <sz val="12"/>
      <color rgb="FFC0000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i/>
      <sz val="12"/>
      <color rgb="FFFFFF00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rgb="FFFFFF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2"/>
      <color rgb="FFFFFF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00B05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D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4C7E7"/>
        <bgColor indexed="64"/>
      </patternFill>
    </fill>
    <fill>
      <patternFill patternType="solid">
        <fgColor rgb="FFF5B754"/>
        <bgColor indexed="64"/>
      </patternFill>
    </fill>
    <fill>
      <patternFill patternType="solid">
        <fgColor rgb="FFD4DF93"/>
        <bgColor indexed="64"/>
      </patternFill>
    </fill>
    <fill>
      <patternFill patternType="solid">
        <fgColor rgb="FFFDE98A"/>
        <bgColor indexed="64"/>
      </patternFill>
    </fill>
    <fill>
      <patternFill patternType="solid">
        <fgColor rgb="FFBC9DC7"/>
        <bgColor indexed="64"/>
      </patternFill>
    </fill>
    <fill>
      <patternFill patternType="solid">
        <fgColor rgb="FFD1E3F3"/>
        <bgColor indexed="64"/>
      </patternFill>
    </fill>
    <fill>
      <patternFill patternType="solid">
        <fgColor rgb="FFFADCAC"/>
        <bgColor indexed="64"/>
      </patternFill>
    </fill>
    <fill>
      <patternFill patternType="solid">
        <fgColor rgb="FFE7EDC1"/>
        <bgColor indexed="64"/>
      </patternFill>
    </fill>
    <fill>
      <patternFill patternType="solid">
        <fgColor rgb="FFFEF6CE"/>
        <bgColor indexed="64"/>
      </patternFill>
    </fill>
    <fill>
      <patternFill patternType="solid">
        <fgColor rgb="FFEBE2EE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rgb="FFFCEACC"/>
        <bgColor indexed="64"/>
      </patternFill>
    </fill>
    <fill>
      <patternFill patternType="solid">
        <fgColor rgb="FFF0F4D8"/>
        <bgColor indexed="64"/>
      </patternFill>
    </fill>
    <fill>
      <patternFill patternType="solid">
        <fgColor rgb="FFFEF9E2"/>
        <bgColor indexed="64"/>
      </patternFill>
    </fill>
    <fill>
      <patternFill patternType="solid">
        <fgColor rgb="FFEEE6F2"/>
        <bgColor indexed="64"/>
      </patternFill>
    </fill>
    <fill>
      <patternFill patternType="solid">
        <fgColor rgb="FFDB828F"/>
        <bgColor indexed="64"/>
      </patternFill>
    </fill>
    <fill>
      <patternFill patternType="solid">
        <fgColor rgb="FFEBA6AC"/>
        <bgColor indexed="64"/>
      </patternFill>
    </fill>
    <fill>
      <patternFill patternType="solid">
        <fgColor rgb="FFF2B8BF"/>
        <bgColor indexed="64"/>
      </patternFill>
    </fill>
    <fill>
      <patternFill patternType="solid">
        <fgColor rgb="FFF3D7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8" fillId="5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165" fontId="2" fillId="7" borderId="4" xfId="0" applyNumberFormat="1" applyFont="1" applyFill="1" applyBorder="1" applyAlignment="1">
      <alignment horizontal="center" vertical="center" wrapText="1"/>
    </xf>
    <xf numFmtId="165" fontId="5" fillId="7" borderId="4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left" vertical="center" wrapText="1"/>
    </xf>
    <xf numFmtId="164" fontId="2" fillId="7" borderId="0" xfId="0" applyNumberFormat="1" applyFont="1" applyFill="1" applyAlignment="1">
      <alignment horizontal="left" vertical="center" wrapText="1" indent="6"/>
    </xf>
    <xf numFmtId="165" fontId="2" fillId="7" borderId="0" xfId="0" applyNumberFormat="1" applyFont="1" applyFill="1" applyAlignment="1">
      <alignment horizontal="center" vertical="center" wrapText="1"/>
    </xf>
    <xf numFmtId="164" fontId="1" fillId="27" borderId="4" xfId="0" applyNumberFormat="1" applyFont="1" applyFill="1" applyBorder="1" applyAlignment="1">
      <alignment horizontal="left" vertical="center" wrapText="1"/>
    </xf>
    <xf numFmtId="165" fontId="4" fillId="27" borderId="4" xfId="0" applyNumberFormat="1" applyFont="1" applyFill="1" applyBorder="1" applyAlignment="1">
      <alignment horizontal="center" vertical="center" wrapText="1"/>
    </xf>
    <xf numFmtId="164" fontId="1" fillId="26" borderId="4" xfId="0" applyNumberFormat="1" applyFont="1" applyFill="1" applyBorder="1" applyAlignment="1">
      <alignment horizontal="left" vertical="center" wrapText="1"/>
    </xf>
    <xf numFmtId="165" fontId="4" fillId="26" borderId="4" xfId="0" applyNumberFormat="1" applyFont="1" applyFill="1" applyBorder="1" applyAlignment="1">
      <alignment horizontal="center" vertical="center" wrapText="1"/>
    </xf>
    <xf numFmtId="164" fontId="1" fillId="25" borderId="4" xfId="0" applyNumberFormat="1" applyFont="1" applyFill="1" applyBorder="1" applyAlignment="1">
      <alignment horizontal="left" vertical="center" wrapText="1"/>
    </xf>
    <xf numFmtId="165" fontId="4" fillId="2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7" borderId="4" xfId="0" applyFont="1" applyFill="1" applyBorder="1" applyAlignment="1">
      <alignment horizontal="center" vertical="center"/>
    </xf>
    <xf numFmtId="0" fontId="4" fillId="25" borderId="4" xfId="0" applyFont="1" applyFill="1" applyBorder="1" applyAlignment="1">
      <alignment horizontal="center" vertical="center"/>
    </xf>
    <xf numFmtId="0" fontId="4" fillId="26" borderId="4" xfId="0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0" fillId="26" borderId="0" xfId="0" applyFill="1"/>
    <xf numFmtId="49" fontId="1" fillId="7" borderId="6" xfId="0" applyNumberFormat="1" applyFont="1" applyFill="1" applyBorder="1" applyAlignment="1">
      <alignment horizontal="left" vertical="center" wrapText="1"/>
    </xf>
    <xf numFmtId="164" fontId="4" fillId="7" borderId="0" xfId="0" applyNumberFormat="1" applyFont="1" applyFill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25" borderId="0" xfId="0" applyFill="1"/>
    <xf numFmtId="0" fontId="0" fillId="27" borderId="0" xfId="0" applyFill="1" applyAlignment="1">
      <alignment horizontal="center"/>
    </xf>
    <xf numFmtId="0" fontId="0" fillId="27" borderId="0" xfId="0" applyFill="1"/>
    <xf numFmtId="1" fontId="12" fillId="0" borderId="8" xfId="1" applyNumberFormat="1" applyFont="1" applyBorder="1" applyAlignment="1" applyProtection="1">
      <alignment horizontal="center" vertical="center"/>
    </xf>
    <xf numFmtId="0" fontId="0" fillId="27" borderId="0" xfId="0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/>
    </xf>
    <xf numFmtId="0" fontId="14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29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3" fontId="1" fillId="0" borderId="1" xfId="0" quotePrefix="1" applyNumberFormat="1" applyFont="1" applyBorder="1" applyAlignment="1">
      <alignment horizontal="center" vertical="center" wrapText="1"/>
    </xf>
    <xf numFmtId="1" fontId="1" fillId="0" borderId="5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66" fontId="13" fillId="0" borderId="13" xfId="0" applyNumberFormat="1" applyFont="1" applyBorder="1" applyAlignment="1">
      <alignment horizontal="center" vertical="center" wrapText="1"/>
    </xf>
    <xf numFmtId="49" fontId="13" fillId="28" borderId="1" xfId="0" applyNumberFormat="1" applyFont="1" applyFill="1" applyBorder="1" applyAlignment="1">
      <alignment horizontal="left" vertical="center" wrapText="1"/>
    </xf>
    <xf numFmtId="164" fontId="13" fillId="28" borderId="1" xfId="0" applyNumberFormat="1" applyFont="1" applyFill="1" applyBorder="1" applyAlignment="1">
      <alignment horizontal="left" vertical="center" wrapText="1"/>
    </xf>
    <xf numFmtId="49" fontId="1" fillId="28" borderId="1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49" fontId="1" fillId="29" borderId="1" xfId="0" applyNumberFormat="1" applyFont="1" applyFill="1" applyBorder="1" applyAlignment="1">
      <alignment horizontal="left" vertical="center" wrapText="1"/>
    </xf>
    <xf numFmtId="3" fontId="1" fillId="29" borderId="1" xfId="0" applyNumberFormat="1" applyFont="1" applyFill="1" applyBorder="1" applyAlignment="1">
      <alignment horizontal="center" vertical="center" wrapText="1"/>
    </xf>
    <xf numFmtId="1" fontId="1" fillId="2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9" fontId="19" fillId="28" borderId="11" xfId="0" applyNumberFormat="1" applyFont="1" applyFill="1" applyBorder="1" applyAlignment="1">
      <alignment horizontal="center" vertical="center" wrapText="1"/>
    </xf>
    <xf numFmtId="0" fontId="1" fillId="29" borderId="0" xfId="0" applyFont="1" applyFill="1"/>
    <xf numFmtId="0" fontId="13" fillId="29" borderId="0" xfId="0" applyFont="1" applyFill="1"/>
    <xf numFmtId="0" fontId="1" fillId="0" borderId="0" xfId="0" applyFont="1"/>
    <xf numFmtId="49" fontId="13" fillId="0" borderId="0" xfId="0" applyNumberFormat="1" applyFont="1" applyAlignment="1">
      <alignment horizontal="left" vertical="center" wrapText="1"/>
    </xf>
    <xf numFmtId="0" fontId="3" fillId="0" borderId="0" xfId="0" applyFont="1"/>
    <xf numFmtId="3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" fillId="30" borderId="11" xfId="0" applyNumberFormat="1" applyFont="1" applyFill="1" applyBorder="1" applyAlignment="1">
      <alignment horizontal="center" vertical="center" wrapText="1"/>
    </xf>
    <xf numFmtId="3" fontId="1" fillId="30" borderId="1" xfId="0" applyNumberFormat="1" applyFont="1" applyFill="1" applyBorder="1" applyAlignment="1">
      <alignment horizontal="center" vertical="center" wrapText="1"/>
    </xf>
    <xf numFmtId="1" fontId="1" fillId="30" borderId="1" xfId="0" applyNumberFormat="1" applyFont="1" applyFill="1" applyBorder="1" applyAlignment="1">
      <alignment horizontal="center" vertical="center" wrapText="1"/>
    </xf>
    <xf numFmtId="0" fontId="18" fillId="30" borderId="11" xfId="0" applyFont="1" applyFill="1" applyBorder="1" applyAlignment="1">
      <alignment horizontal="center" vertical="center" wrapText="1"/>
    </xf>
    <xf numFmtId="0" fontId="1" fillId="30" borderId="0" xfId="0" applyFont="1" applyFill="1"/>
    <xf numFmtId="49" fontId="19" fillId="3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31" borderId="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23" fillId="31" borderId="1" xfId="0" applyFont="1" applyFill="1" applyBorder="1" applyAlignment="1">
      <alignment horizontal="center" vertical="center" wrapText="1"/>
    </xf>
    <xf numFmtId="0" fontId="16" fillId="31" borderId="1" xfId="0" applyFont="1" applyFill="1" applyBorder="1" applyAlignment="1">
      <alignment horizontal="center" vertical="center" wrapText="1"/>
    </xf>
    <xf numFmtId="0" fontId="20" fillId="31" borderId="1" xfId="0" applyFont="1" applyFill="1" applyBorder="1" applyAlignment="1">
      <alignment horizontal="center" vertical="center" wrapText="1"/>
    </xf>
    <xf numFmtId="0" fontId="16" fillId="32" borderId="1" xfId="0" applyFont="1" applyFill="1" applyBorder="1" applyAlignment="1">
      <alignment horizontal="center" vertical="center" wrapText="1"/>
    </xf>
    <xf numFmtId="0" fontId="24" fillId="32" borderId="1" xfId="0" applyFont="1" applyFill="1" applyBorder="1" applyAlignment="1">
      <alignment horizontal="center" vertical="center" wrapText="1"/>
    </xf>
    <xf numFmtId="0" fontId="20" fillId="3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49" fontId="1" fillId="28" borderId="10" xfId="0" applyNumberFormat="1" applyFont="1" applyFill="1" applyBorder="1" applyAlignment="1">
      <alignment horizontal="center" vertical="center" wrapText="1"/>
    </xf>
    <xf numFmtId="164" fontId="13" fillId="28" borderId="11" xfId="0" applyNumberFormat="1" applyFont="1" applyFill="1" applyBorder="1" applyAlignment="1">
      <alignment horizontal="left" vertical="center" wrapText="1"/>
    </xf>
    <xf numFmtId="0" fontId="23" fillId="31" borderId="11" xfId="0" applyFont="1" applyFill="1" applyBorder="1" applyAlignment="1">
      <alignment horizontal="center" vertical="center" wrapText="1"/>
    </xf>
    <xf numFmtId="49" fontId="1" fillId="28" borderId="1" xfId="0" applyNumberFormat="1" applyFont="1" applyFill="1" applyBorder="1" applyAlignment="1">
      <alignment horizontal="center" vertical="center" wrapText="1"/>
    </xf>
    <xf numFmtId="49" fontId="1" fillId="31" borderId="1" xfId="0" applyNumberFormat="1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3" fillId="30" borderId="0" xfId="0" applyFont="1" applyFill="1"/>
    <xf numFmtId="49" fontId="1" fillId="30" borderId="1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13" fillId="30" borderId="3" xfId="0" applyFont="1" applyFill="1" applyBorder="1"/>
    <xf numFmtId="0" fontId="13" fillId="30" borderId="10" xfId="0" applyFont="1" applyFill="1" applyBorder="1"/>
    <xf numFmtId="0" fontId="22" fillId="31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3" fillId="28" borderId="1" xfId="0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vertical="center" wrapText="1"/>
    </xf>
    <xf numFmtId="0" fontId="13" fillId="30" borderId="1" xfId="0" applyFont="1" applyFill="1" applyBorder="1" applyAlignment="1">
      <alignment vertical="center" wrapText="1"/>
    </xf>
    <xf numFmtId="49" fontId="1" fillId="35" borderId="1" xfId="0" applyNumberFormat="1" applyFont="1" applyFill="1" applyBorder="1" applyAlignment="1">
      <alignment horizontal="left" vertical="center" wrapText="1"/>
    </xf>
    <xf numFmtId="164" fontId="1" fillId="35" borderId="1" xfId="0" applyNumberFormat="1" applyFont="1" applyFill="1" applyBorder="1" applyAlignment="1">
      <alignment horizontal="left" vertical="center" wrapText="1"/>
    </xf>
    <xf numFmtId="164" fontId="13" fillId="35" borderId="11" xfId="0" applyNumberFormat="1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3" fontId="1" fillId="35" borderId="1" xfId="0" applyNumberFormat="1" applyFont="1" applyFill="1" applyBorder="1" applyAlignment="1">
      <alignment horizontal="center" vertical="center" wrapText="1"/>
    </xf>
    <xf numFmtId="1" fontId="1" fillId="35" borderId="1" xfId="0" applyNumberFormat="1" applyFont="1" applyFill="1" applyBorder="1" applyAlignment="1">
      <alignment horizontal="center" vertical="center" wrapText="1"/>
    </xf>
    <xf numFmtId="0" fontId="16" fillId="35" borderId="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3" fillId="35" borderId="0" xfId="0" applyFont="1" applyFill="1"/>
    <xf numFmtId="164" fontId="13" fillId="35" borderId="1" xfId="0" applyNumberFormat="1" applyFont="1" applyFill="1" applyBorder="1" applyAlignment="1">
      <alignment vertical="center" wrapText="1"/>
    </xf>
    <xf numFmtId="0" fontId="15" fillId="35" borderId="1" xfId="0" applyFont="1" applyFill="1" applyBorder="1" applyAlignment="1">
      <alignment horizontal="center" vertical="center" wrapText="1"/>
    </xf>
    <xf numFmtId="0" fontId="1" fillId="35" borderId="0" xfId="0" applyFont="1" applyFill="1"/>
    <xf numFmtId="164" fontId="1" fillId="35" borderId="11" xfId="0" applyNumberFormat="1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49" fontId="19" fillId="35" borderId="11" xfId="0" applyNumberFormat="1" applyFont="1" applyFill="1" applyBorder="1" applyAlignment="1">
      <alignment horizontal="center" vertical="center" wrapText="1"/>
    </xf>
    <xf numFmtId="0" fontId="27" fillId="30" borderId="1" xfId="0" applyFont="1" applyFill="1" applyBorder="1" applyAlignment="1">
      <alignment horizontal="center" vertical="center" wrapText="1"/>
    </xf>
    <xf numFmtId="49" fontId="28" fillId="30" borderId="11" xfId="0" applyNumberFormat="1" applyFont="1" applyFill="1" applyBorder="1" applyAlignment="1">
      <alignment horizontal="center" vertical="center" wrapText="1"/>
    </xf>
    <xf numFmtId="3" fontId="28" fillId="30" borderId="1" xfId="0" applyNumberFormat="1" applyFont="1" applyFill="1" applyBorder="1" applyAlignment="1">
      <alignment horizontal="center" vertical="center" wrapText="1"/>
    </xf>
    <xf numFmtId="1" fontId="28" fillId="30" borderId="1" xfId="0" applyNumberFormat="1" applyFont="1" applyFill="1" applyBorder="1" applyAlignment="1">
      <alignment horizontal="center" vertical="center" wrapText="1"/>
    </xf>
    <xf numFmtId="0" fontId="29" fillId="30" borderId="1" xfId="0" applyFont="1" applyFill="1" applyBorder="1" applyAlignment="1">
      <alignment horizontal="center" vertical="center" wrapText="1"/>
    </xf>
    <xf numFmtId="0" fontId="30" fillId="30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16" fillId="34" borderId="1" xfId="0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9" fontId="27" fillId="30" borderId="11" xfId="0" applyNumberFormat="1" applyFont="1" applyFill="1" applyBorder="1" applyAlignment="1">
      <alignment horizontal="center" vertical="center" wrapText="1"/>
    </xf>
    <xf numFmtId="3" fontId="27" fillId="30" borderId="1" xfId="0" applyNumberFormat="1" applyFont="1" applyFill="1" applyBorder="1" applyAlignment="1">
      <alignment horizontal="center" vertical="center" wrapText="1"/>
    </xf>
    <xf numFmtId="1" fontId="27" fillId="30" borderId="1" xfId="0" applyNumberFormat="1" applyFont="1" applyFill="1" applyBorder="1" applyAlignment="1">
      <alignment horizontal="center" vertical="center" wrapText="1"/>
    </xf>
    <xf numFmtId="0" fontId="32" fillId="30" borderId="11" xfId="0" applyFont="1" applyFill="1" applyBorder="1" applyAlignment="1">
      <alignment horizontal="center" vertical="center" wrapText="1"/>
    </xf>
    <xf numFmtId="0" fontId="33" fillId="30" borderId="11" xfId="0" applyFont="1" applyFill="1" applyBorder="1" applyAlignment="1">
      <alignment horizontal="center" vertical="center" wrapText="1"/>
    </xf>
    <xf numFmtId="49" fontId="27" fillId="30" borderId="1" xfId="0" applyNumberFormat="1" applyFont="1" applyFill="1" applyBorder="1" applyAlignment="1">
      <alignment horizontal="center" vertical="center" wrapText="1"/>
    </xf>
    <xf numFmtId="0" fontId="18" fillId="32" borderId="1" xfId="0" applyFont="1" applyFill="1" applyBorder="1" applyAlignment="1">
      <alignment horizontal="center" vertical="center" wrapText="1"/>
    </xf>
    <xf numFmtId="0" fontId="26" fillId="32" borderId="1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7" fillId="30" borderId="1" xfId="0" applyFont="1" applyFill="1" applyBorder="1" applyAlignment="1">
      <alignment vertical="center" wrapText="1"/>
    </xf>
    <xf numFmtId="0" fontId="13" fillId="31" borderId="0" xfId="0" applyFont="1" applyFill="1"/>
    <xf numFmtId="0" fontId="25" fillId="34" borderId="1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34" fillId="30" borderId="11" xfId="0" applyFont="1" applyFill="1" applyBorder="1" applyAlignment="1">
      <alignment horizontal="center" vertical="center" wrapText="1"/>
    </xf>
    <xf numFmtId="49" fontId="34" fillId="30" borderId="1" xfId="0" applyNumberFormat="1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center" vertical="center" wrapText="1"/>
    </xf>
    <xf numFmtId="166" fontId="13" fillId="7" borderId="15" xfId="0" applyNumberFormat="1" applyFont="1" applyFill="1" applyBorder="1" applyAlignment="1">
      <alignment vertical="center" wrapText="1"/>
    </xf>
    <xf numFmtId="166" fontId="13" fillId="7" borderId="16" xfId="0" applyNumberFormat="1" applyFont="1" applyFill="1" applyBorder="1" applyAlignment="1">
      <alignment vertical="center" wrapText="1"/>
    </xf>
    <xf numFmtId="164" fontId="1" fillId="28" borderId="1" xfId="0" applyNumberFormat="1" applyFont="1" applyFill="1" applyBorder="1" applyAlignment="1">
      <alignment horizontal="left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49" fontId="1" fillId="28" borderId="11" xfId="0" applyNumberFormat="1" applyFont="1" applyFill="1" applyBorder="1" applyAlignment="1">
      <alignment horizontal="left" vertical="center" wrapText="1"/>
    </xf>
    <xf numFmtId="164" fontId="1" fillId="28" borderId="11" xfId="0" applyNumberFormat="1" applyFont="1" applyFill="1" applyBorder="1" applyAlignment="1">
      <alignment horizontal="left" vertical="center" wrapText="1"/>
    </xf>
    <xf numFmtId="3" fontId="1" fillId="28" borderId="11" xfId="0" applyNumberFormat="1" applyFont="1" applyFill="1" applyBorder="1" applyAlignment="1">
      <alignment horizontal="center" vertical="center" wrapText="1"/>
    </xf>
    <xf numFmtId="1" fontId="1" fillId="28" borderId="11" xfId="0" applyNumberFormat="1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 vertical="center" wrapText="1"/>
    </xf>
    <xf numFmtId="0" fontId="1" fillId="28" borderId="1" xfId="0" applyFont="1" applyFill="1" applyBorder="1"/>
    <xf numFmtId="0" fontId="13" fillId="28" borderId="1" xfId="0" applyFont="1" applyFill="1" applyBorder="1"/>
    <xf numFmtId="0" fontId="16" fillId="28" borderId="11" xfId="0" applyFont="1" applyFill="1" applyBorder="1" applyAlignment="1">
      <alignment horizontal="center" vertical="center" wrapText="1"/>
    </xf>
    <xf numFmtId="0" fontId="16" fillId="28" borderId="15" xfId="0" applyFont="1" applyFill="1" applyBorder="1" applyAlignment="1">
      <alignment horizontal="center" vertical="center" wrapText="1"/>
    </xf>
    <xf numFmtId="0" fontId="13" fillId="28" borderId="15" xfId="0" applyFont="1" applyFill="1" applyBorder="1"/>
    <xf numFmtId="166" fontId="13" fillId="28" borderId="13" xfId="0" applyNumberFormat="1" applyFont="1" applyFill="1" applyBorder="1" applyAlignment="1">
      <alignment horizontal="center" vertical="center" wrapText="1"/>
    </xf>
    <xf numFmtId="164" fontId="1" fillId="28" borderId="17" xfId="0" applyNumberFormat="1" applyFont="1" applyFill="1" applyBorder="1" applyAlignment="1">
      <alignment horizontal="center" vertical="center" wrapText="1"/>
    </xf>
    <xf numFmtId="164" fontId="1" fillId="28" borderId="14" xfId="0" applyNumberFormat="1" applyFont="1" applyFill="1" applyBorder="1" applyAlignment="1">
      <alignment horizontal="center" vertical="center" wrapText="1"/>
    </xf>
    <xf numFmtId="164" fontId="1" fillId="28" borderId="18" xfId="0" applyNumberFormat="1" applyFont="1" applyFill="1" applyBorder="1" applyAlignment="1">
      <alignment horizontal="center" vertical="center" wrapText="1"/>
    </xf>
    <xf numFmtId="164" fontId="1" fillId="28" borderId="19" xfId="0" applyNumberFormat="1" applyFont="1" applyFill="1" applyBorder="1" applyAlignment="1">
      <alignment horizontal="center" vertical="center" wrapText="1"/>
    </xf>
    <xf numFmtId="164" fontId="1" fillId="28" borderId="0" xfId="0" applyNumberFormat="1" applyFont="1" applyFill="1" applyAlignment="1">
      <alignment horizontal="center" vertical="center" wrapText="1"/>
    </xf>
    <xf numFmtId="164" fontId="1" fillId="28" borderId="20" xfId="0" applyNumberFormat="1" applyFont="1" applyFill="1" applyBorder="1" applyAlignment="1">
      <alignment horizontal="center" vertical="center" wrapText="1"/>
    </xf>
    <xf numFmtId="164" fontId="1" fillId="28" borderId="21" xfId="0" applyNumberFormat="1" applyFont="1" applyFill="1" applyBorder="1" applyAlignment="1">
      <alignment horizontal="center" vertical="center" wrapText="1"/>
    </xf>
    <xf numFmtId="164" fontId="1" fillId="28" borderId="22" xfId="0" applyNumberFormat="1" applyFont="1" applyFill="1" applyBorder="1" applyAlignment="1">
      <alignment horizontal="center" vertical="center" wrapText="1"/>
    </xf>
    <xf numFmtId="164" fontId="1" fillId="28" borderId="23" xfId="0" applyNumberFormat="1" applyFont="1" applyFill="1" applyBorder="1" applyAlignment="1">
      <alignment horizontal="center" vertical="center" wrapText="1"/>
    </xf>
    <xf numFmtId="49" fontId="1" fillId="28" borderId="18" xfId="0" applyNumberFormat="1" applyFont="1" applyFill="1" applyBorder="1" applyAlignment="1">
      <alignment horizontal="center" vertical="center" wrapText="1"/>
    </xf>
    <xf numFmtId="49" fontId="1" fillId="28" borderId="20" xfId="0" applyNumberFormat="1" applyFont="1" applyFill="1" applyBorder="1" applyAlignment="1">
      <alignment horizontal="center" vertical="center" wrapText="1"/>
    </xf>
    <xf numFmtId="49" fontId="1" fillId="28" borderId="23" xfId="0" applyNumberFormat="1" applyFont="1" applyFill="1" applyBorder="1" applyAlignment="1">
      <alignment horizontal="center" vertical="center" wrapText="1"/>
    </xf>
    <xf numFmtId="166" fontId="13" fillId="7" borderId="16" xfId="0" applyNumberFormat="1" applyFont="1" applyFill="1" applyBorder="1" applyAlignment="1">
      <alignment horizontal="center" vertical="center" wrapText="1"/>
    </xf>
    <xf numFmtId="166" fontId="13" fillId="7" borderId="1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3" fillId="28" borderId="15" xfId="0" applyNumberFormat="1" applyFont="1" applyFill="1" applyBorder="1" applyAlignment="1">
      <alignment horizontal="center" vertical="center" wrapText="1"/>
    </xf>
    <xf numFmtId="164" fontId="13" fillId="28" borderId="16" xfId="0" applyNumberFormat="1" applyFont="1" applyFill="1" applyBorder="1" applyAlignment="1">
      <alignment horizontal="center" vertical="center" wrapText="1"/>
    </xf>
    <xf numFmtId="164" fontId="13" fillId="28" borderId="11" xfId="0" applyNumberFormat="1" applyFont="1" applyFill="1" applyBorder="1" applyAlignment="1">
      <alignment horizontal="center" vertical="center" wrapText="1"/>
    </xf>
    <xf numFmtId="164" fontId="1" fillId="29" borderId="15" xfId="0" applyNumberFormat="1" applyFont="1" applyFill="1" applyBorder="1" applyAlignment="1">
      <alignment horizontal="center" vertical="center" wrapText="1"/>
    </xf>
    <xf numFmtId="164" fontId="1" fillId="29" borderId="16" xfId="0" applyNumberFormat="1" applyFont="1" applyFill="1" applyBorder="1" applyAlignment="1">
      <alignment horizontal="center" vertical="center" wrapText="1"/>
    </xf>
    <xf numFmtId="164" fontId="1" fillId="29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7" fillId="30" borderId="1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3" fillId="28" borderId="15" xfId="0" applyNumberFormat="1" applyFont="1" applyFill="1" applyBorder="1" applyAlignment="1">
      <alignment horizontal="center" vertical="center" wrapText="1"/>
    </xf>
    <xf numFmtId="49" fontId="13" fillId="28" borderId="16" xfId="0" applyNumberFormat="1" applyFont="1" applyFill="1" applyBorder="1" applyAlignment="1">
      <alignment horizontal="center" vertical="center" wrapText="1"/>
    </xf>
    <xf numFmtId="49" fontId="13" fillId="28" borderId="11" xfId="0" applyNumberFormat="1" applyFont="1" applyFill="1" applyBorder="1" applyAlignment="1">
      <alignment horizontal="center" vertical="center" wrapText="1"/>
    </xf>
    <xf numFmtId="49" fontId="1" fillId="28" borderId="15" xfId="0" applyNumberFormat="1" applyFont="1" applyFill="1" applyBorder="1" applyAlignment="1">
      <alignment horizontal="center" vertical="center" wrapText="1"/>
    </xf>
    <xf numFmtId="49" fontId="1" fillId="28" borderId="16" xfId="0" applyNumberFormat="1" applyFont="1" applyFill="1" applyBorder="1" applyAlignment="1">
      <alignment horizontal="center" vertical="center" wrapText="1"/>
    </xf>
    <xf numFmtId="49" fontId="1" fillId="28" borderId="1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32" borderId="1" xfId="0" applyNumberFormat="1" applyFont="1" applyFill="1" applyBorder="1" applyAlignment="1">
      <alignment horizontal="center" vertical="center" wrapText="1"/>
    </xf>
    <xf numFmtId="49" fontId="19" fillId="34" borderId="1" xfId="0" applyNumberFormat="1" applyFont="1" applyFill="1" applyBorder="1" applyAlignment="1">
      <alignment horizontal="center" vertical="center" wrapText="1"/>
    </xf>
    <xf numFmtId="49" fontId="28" fillId="30" borderId="1" xfId="0" applyNumberFormat="1" applyFont="1" applyFill="1" applyBorder="1" applyAlignment="1">
      <alignment horizontal="center" vertical="center" wrapText="1"/>
    </xf>
    <xf numFmtId="49" fontId="35" fillId="31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3">
    <dxf>
      <fill>
        <patternFill>
          <bgColor rgb="FFFFFFCC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border>
        <top style="thin">
          <color rgb="FF82B2DE"/>
        </top>
        <bottom style="thin">
          <color rgb="FF82B2DE"/>
        </bottom>
        <horizontal style="thin">
          <color rgb="FF82B2DE"/>
        </horizontal>
      </border>
    </dxf>
    <dxf>
      <fill>
        <patternFill>
          <bgColor rgb="FFE4EEF8"/>
        </patternFill>
      </fill>
      <border>
        <top style="thin">
          <color rgb="FFA4C7E7"/>
        </top>
        <bottom style="thin">
          <color rgb="FFA4C7E7"/>
        </bottom>
        <horizontal style="thin">
          <color rgb="FFA4C7E7"/>
        </horizontal>
      </border>
    </dxf>
    <dxf>
      <font>
        <b/>
        <i val="0"/>
      </font>
      <fill>
        <patternFill>
          <bgColor rgb="FFA4C7E7"/>
        </patternFill>
      </fill>
      <border>
        <left style="medium">
          <color rgb="FF82B2DE"/>
        </left>
        <right style="medium">
          <color rgb="FF82B2DE"/>
        </right>
        <top style="medium">
          <color rgb="FF82B2DE"/>
        </top>
        <bottom style="medium">
          <color rgb="FF82B2DE"/>
        </bottom>
        <vertical/>
        <horizontal/>
      </border>
    </dxf>
    <dxf>
      <font>
        <b/>
        <i val="0"/>
      </font>
      <fill>
        <patternFill>
          <bgColor rgb="FFA4C7E7"/>
        </patternFill>
      </fill>
      <border>
        <left style="medium">
          <color rgb="FF82B2DE"/>
        </left>
        <right style="medium">
          <color rgb="FF82B2DE"/>
        </right>
        <top style="medium">
          <color rgb="FF82B2DE"/>
        </top>
        <bottom style="medium">
          <color rgb="FF82B2DE"/>
        </bottom>
      </border>
    </dxf>
    <dxf>
      <border>
        <top style="thin">
          <color rgb="FFD4DF93"/>
        </top>
        <bottom style="thin">
          <color rgb="FFD4DF93"/>
        </bottom>
        <horizontal style="thin">
          <color rgb="FFD4DF93"/>
        </horizontal>
      </border>
    </dxf>
    <dxf>
      <fill>
        <patternFill>
          <bgColor rgb="FFF0F4D8"/>
        </patternFill>
      </fill>
      <border>
        <top style="thin">
          <color rgb="FFD4DF93"/>
        </top>
        <bottom style="thin">
          <color rgb="FFD4DF93"/>
        </bottom>
        <horizontal style="thin">
          <color rgb="FFD4DF93"/>
        </horizontal>
      </border>
    </dxf>
    <dxf>
      <font>
        <b/>
        <i val="0"/>
      </font>
      <fill>
        <patternFill>
          <bgColor rgb="FFD4DF93"/>
        </patternFill>
      </fill>
      <border>
        <left style="medium">
          <color rgb="FFC3D268"/>
        </left>
        <right style="medium">
          <color rgb="FFC3D268"/>
        </right>
        <top style="medium">
          <color rgb="FFC3D268"/>
        </top>
        <bottom style="medium">
          <color rgb="FFC3D268"/>
        </bottom>
      </border>
    </dxf>
    <dxf>
      <font>
        <b/>
        <i val="0"/>
      </font>
      <fill>
        <patternFill>
          <bgColor rgb="FFD4DF93"/>
        </patternFill>
      </fill>
      <border>
        <left style="medium">
          <color rgb="FFC3D268"/>
        </left>
        <right style="medium">
          <color rgb="FFC3D268"/>
        </right>
        <top style="medium">
          <color rgb="FFC3D268"/>
        </top>
        <bottom style="medium">
          <color rgb="FFC3D268"/>
        </bottom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border>
        <left style="medium">
          <color theme="0" tint="-0.24994659260841701"/>
        </left>
        <right style="medium">
          <color theme="0" tint="-0.24994659260841701"/>
        </right>
        <top style="medium">
          <color theme="0" tint="-0.24994659260841701"/>
        </top>
        <bottom style="medium">
          <color theme="0" tint="-0.24994659260841701"/>
        </bottom>
        <vertical/>
        <horizontal/>
      </border>
    </dxf>
    <dxf>
      <font>
        <b/>
        <i val="0"/>
      </font>
      <border>
        <left style="medium">
          <color theme="0" tint="-0.24994659260841701"/>
        </left>
        <right style="medium">
          <color theme="0" tint="-0.24994659260841701"/>
        </right>
        <top style="medium">
          <color theme="0" tint="-0.24994659260841701"/>
        </top>
        <bottom style="medium">
          <color theme="0" tint="-0.24994659260841701"/>
        </bottom>
      </border>
    </dxf>
    <dxf>
      <border>
        <top style="thin">
          <color rgb="FFFDE98A"/>
        </top>
        <bottom style="thin">
          <color rgb="FFFDE98A"/>
        </bottom>
        <horizontal style="thin">
          <color rgb="FFFDE98A"/>
        </horizontal>
      </border>
    </dxf>
    <dxf>
      <fill>
        <patternFill>
          <bgColor rgb="FFFEF9E2"/>
        </patternFill>
      </fill>
      <border>
        <top style="thin">
          <color rgb="FFFDE98A"/>
        </top>
        <bottom style="thin">
          <color rgb="FFFDE98A"/>
        </bottom>
        <horizontal style="thin">
          <color rgb="FFFDE98A"/>
        </horizontal>
      </border>
    </dxf>
    <dxf>
      <font>
        <b/>
        <i val="0"/>
      </font>
      <fill>
        <patternFill>
          <bgColor rgb="FFFDE98A"/>
        </patternFill>
      </fill>
      <border>
        <left style="medium">
          <color rgb="FFFCE052"/>
        </left>
        <right style="medium">
          <color rgb="FFFCE052"/>
        </right>
        <top style="medium">
          <color rgb="FFFCE052"/>
        </top>
        <bottom style="medium">
          <color rgb="FFFCE052"/>
        </bottom>
      </border>
    </dxf>
    <dxf>
      <font>
        <b/>
        <i val="0"/>
      </font>
      <fill>
        <patternFill>
          <bgColor rgb="FFFDE98A"/>
        </patternFill>
      </fill>
      <border>
        <left style="medium">
          <color rgb="FFFCE052"/>
        </left>
        <right style="medium">
          <color rgb="FFFCE052"/>
        </right>
        <top style="medium">
          <color rgb="FFFCE052"/>
        </top>
        <bottom style="medium">
          <color rgb="FFFCE052"/>
        </bottom>
      </border>
    </dxf>
  </dxfs>
  <tableStyles count="4" defaultTableStyle="TableStyleMedium9" defaultPivotStyle="PivotStyleLight16">
    <tableStyle name="Март" pivot="0" count="4" xr9:uid="{00000000-0011-0000-FFFF-FFFF00000000}">
      <tableStyleElement type="headerRow" dxfId="22"/>
      <tableStyleElement type="firstColumn" dxfId="21"/>
      <tableStyleElement type="firstRowStripe" dxfId="20"/>
      <tableStyleElement type="secondRowStripe" dxfId="19"/>
    </tableStyle>
    <tableStyle name="Пустой" pivot="0" count="4" xr9:uid="{00000000-0011-0000-FFFF-FFFF01000000}">
      <tableStyleElement type="headerRow" dxfId="18"/>
      <tableStyleElement type="firstColumn" dxfId="17"/>
      <tableStyleElement type="firstRowStripe" dxfId="16"/>
      <tableStyleElement type="secondRowStripe" dxfId="15"/>
    </tableStyle>
    <tableStyle name="Февраль" pivot="0" count="4" xr9:uid="{00000000-0011-0000-FFFF-FFFF02000000}">
      <tableStyleElement type="headerRow" dxfId="14"/>
      <tableStyleElement type="firstColumn" dxfId="13"/>
      <tableStyleElement type="firstRowStripe" dxfId="12"/>
      <tableStyleElement type="secondRowStripe" dxfId="11"/>
    </tableStyle>
    <tableStyle name="Январь" pivot="0" count="4" xr9:uid="{00000000-0011-0000-FFFF-FFFF03000000}">
      <tableStyleElement type="headerRow" dxfId="10"/>
      <tableStyleElement type="firstColumn" dxfId="9"/>
      <tableStyleElement type="firstRowStripe" dxfId="8"/>
      <tableStyleElement type="secondRowStripe" dxfId="7"/>
    </tableStyle>
  </tableStyles>
  <colors>
    <mruColors>
      <color rgb="FFF5B754"/>
      <color rgb="FFF2A11E"/>
      <color rgb="FF82B2DE"/>
      <color rgb="FFFFFFCC"/>
      <color rgb="FFFDE98A"/>
      <color rgb="FFFCE052"/>
      <color rgb="FFC3D268"/>
      <color rgb="FFD4DF93"/>
      <color rgb="FFA4C7E7"/>
      <color rgb="FFFEF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val>
            <c:numRef>
              <c:f>'I квартал'!$F$124:$F$129</c:f>
            </c:numRef>
          </c:val>
          <c:extLst>
            <c:ext xmlns:c16="http://schemas.microsoft.com/office/drawing/2014/chart" uri="{C3380CC4-5D6E-409C-BE32-E72D297353CC}">
              <c16:uniqueId val="{00000000-B8FB-44F0-89B1-94A2599ED583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 квартал'!$G$124:$G$129</c:f>
            </c:numRef>
          </c:val>
          <c:extLst>
            <c:ext xmlns:c16="http://schemas.microsoft.com/office/drawing/2014/chart" uri="{C3380CC4-5D6E-409C-BE32-E72D297353CC}">
              <c16:uniqueId val="{00000001-B8FB-44F0-89B1-94A2599E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7940224"/>
        <c:axId val="208077184"/>
      </c:barChart>
      <c:catAx>
        <c:axId val="207940224"/>
        <c:scaling>
          <c:orientation val="maxMin"/>
        </c:scaling>
        <c:delete val="1"/>
        <c:axPos val="l"/>
        <c:numFmt formatCode="dd/mm/yyyy" sourceLinked="1"/>
        <c:majorTickMark val="out"/>
        <c:minorTickMark val="none"/>
        <c:tickLblPos val="none"/>
        <c:crossAx val="208077184"/>
        <c:crossesAt val="0"/>
        <c:auto val="1"/>
        <c:lblAlgn val="ctr"/>
        <c:lblOffset val="100"/>
        <c:noMultiLvlLbl val="0"/>
      </c:catAx>
      <c:valAx>
        <c:axId val="208077184"/>
        <c:scaling>
          <c:orientation val="minMax"/>
          <c:max val="92"/>
          <c:min val="0"/>
        </c:scaling>
        <c:delete val="1"/>
        <c:axPos val="t"/>
        <c:numFmt formatCode="#,##0" sourceLinked="1"/>
        <c:majorTickMark val="out"/>
        <c:minorTickMark val="none"/>
        <c:tickLblPos val="none"/>
        <c:crossAx val="207940224"/>
        <c:crosses val="autoZero"/>
        <c:crossBetween val="between"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22951</xdr:colOff>
      <xdr:row>123</xdr:row>
      <xdr:rowOff>0</xdr:rowOff>
    </xdr:from>
    <xdr:to>
      <xdr:col>23</xdr:col>
      <xdr:colOff>22951</xdr:colOff>
      <xdr:row>129</xdr:row>
      <xdr:rowOff>0</xdr:rowOff>
    </xdr:to>
    <xdr:graphicFrame macro="">
      <xdr:nvGraphicFramePr>
        <xdr:cNvPr id="249" name="Диаграмма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AQ146"/>
  <sheetViews>
    <sheetView tabSelected="1" zoomScale="70" zoomScaleNormal="70" zoomScaleSheetLayoutView="90" zoomScalePageLayoutView="55" workbookViewId="0">
      <pane ySplit="4" topLeftCell="A11" activePane="bottomLeft" state="frozen"/>
      <selection pane="bottomLeft" activeCell="S47" sqref="S47"/>
    </sheetView>
  </sheetViews>
  <sheetFormatPr defaultColWidth="3.5703125" defaultRowHeight="15.75" x14ac:dyDescent="0.2"/>
  <cols>
    <col min="1" max="1" width="5.85546875" style="1" customWidth="1"/>
    <col min="2" max="2" width="36.85546875" style="60" customWidth="1"/>
    <col min="3" max="3" width="21.140625" style="60" customWidth="1"/>
    <col min="4" max="4" width="19" style="62" customWidth="1"/>
    <col min="5" max="5" width="14.42578125" style="61" customWidth="1"/>
    <col min="6" max="6" width="0.140625" style="63" hidden="1" customWidth="1"/>
    <col min="7" max="7" width="9.85546875" style="64" hidden="1" customWidth="1"/>
    <col min="8" max="11" width="15.7109375" style="61" customWidth="1"/>
    <col min="12" max="12" width="16.28515625" style="61" customWidth="1"/>
    <col min="13" max="14" width="15.7109375" style="61" customWidth="1"/>
    <col min="15" max="15" width="16.42578125" style="61" customWidth="1"/>
    <col min="16" max="19" width="15.7109375" style="61" customWidth="1"/>
    <col min="20" max="20" width="3.28515625" style="61" customWidth="1"/>
    <col min="21" max="23" width="15.7109375" style="61" customWidth="1"/>
    <col min="24" max="43" width="15.7109375" style="72" customWidth="1"/>
    <col min="44" max="16384" width="3.5703125" style="72"/>
  </cols>
  <sheetData>
    <row r="1" spans="1:43" ht="39" hidden="1" customHeight="1" x14ac:dyDescent="0.2">
      <c r="A1" s="234" t="s">
        <v>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</row>
    <row r="2" spans="1:43" s="75" customFormat="1" ht="48" customHeight="1" thickBo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</row>
    <row r="3" spans="1:43" s="75" customFormat="1" x14ac:dyDescent="0.2">
      <c r="A3" s="235" t="s">
        <v>2</v>
      </c>
      <c r="B3" s="236" t="s">
        <v>75</v>
      </c>
      <c r="C3" s="73"/>
      <c r="D3" s="236" t="s">
        <v>76</v>
      </c>
      <c r="E3" s="237"/>
      <c r="F3" s="76"/>
      <c r="G3" s="77"/>
      <c r="H3" s="244" t="s">
        <v>84</v>
      </c>
      <c r="I3" s="245"/>
      <c r="J3" s="245"/>
      <c r="K3" s="246"/>
      <c r="L3" s="244" t="s">
        <v>99</v>
      </c>
      <c r="M3" s="245"/>
      <c r="N3" s="245"/>
      <c r="O3" s="246"/>
      <c r="P3" s="244" t="s">
        <v>100</v>
      </c>
      <c r="Q3" s="245"/>
      <c r="R3" s="245"/>
      <c r="S3" s="246"/>
      <c r="T3" s="244"/>
      <c r="U3" s="245"/>
      <c r="V3" s="245"/>
      <c r="W3" s="246"/>
      <c r="X3" s="250"/>
      <c r="Y3" s="250"/>
      <c r="Z3" s="250"/>
      <c r="AA3" s="250"/>
      <c r="AB3" s="244"/>
      <c r="AC3" s="245"/>
      <c r="AD3" s="245"/>
      <c r="AE3" s="246"/>
      <c r="AF3" s="244"/>
      <c r="AG3" s="245"/>
      <c r="AH3" s="245"/>
      <c r="AI3" s="246"/>
      <c r="AJ3" s="244"/>
      <c r="AK3" s="245"/>
      <c r="AL3" s="245"/>
      <c r="AM3" s="246"/>
      <c r="AN3" s="247"/>
      <c r="AO3" s="245"/>
      <c r="AP3" s="245"/>
      <c r="AQ3" s="246"/>
    </row>
    <row r="4" spans="1:43" s="75" customFormat="1" ht="32.25" customHeight="1" thickBot="1" x14ac:dyDescent="0.25">
      <c r="A4" s="235"/>
      <c r="B4" s="236"/>
      <c r="C4" s="73" t="s">
        <v>111</v>
      </c>
      <c r="D4" s="78" t="s">
        <v>3</v>
      </c>
      <c r="E4" s="73" t="s">
        <v>86</v>
      </c>
      <c r="F4" s="79"/>
      <c r="G4" s="80"/>
      <c r="H4" s="81" t="s">
        <v>77</v>
      </c>
      <c r="I4" s="81" t="s">
        <v>78</v>
      </c>
      <c r="J4" s="81" t="s">
        <v>79</v>
      </c>
      <c r="K4" s="81" t="s">
        <v>80</v>
      </c>
      <c r="L4" s="81" t="s">
        <v>77</v>
      </c>
      <c r="M4" s="81" t="s">
        <v>78</v>
      </c>
      <c r="N4" s="81" t="s">
        <v>79</v>
      </c>
      <c r="O4" s="81" t="s">
        <v>80</v>
      </c>
      <c r="P4" s="81" t="s">
        <v>77</v>
      </c>
      <c r="Q4" s="81" t="s">
        <v>78</v>
      </c>
      <c r="R4" s="81" t="s">
        <v>79</v>
      </c>
      <c r="S4" s="81" t="s">
        <v>80</v>
      </c>
      <c r="T4" s="195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3" s="93" customFormat="1" ht="30.6" customHeight="1" x14ac:dyDescent="0.25">
      <c r="A5" s="199"/>
      <c r="B5" s="200"/>
      <c r="C5" s="200"/>
      <c r="D5" s="84"/>
      <c r="E5" s="84"/>
      <c r="F5" s="201"/>
      <c r="G5" s="202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196"/>
      <c r="U5" s="203"/>
      <c r="V5" s="203"/>
      <c r="W5" s="203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</row>
    <row r="6" spans="1:43" s="75" customFormat="1" x14ac:dyDescent="0.2">
      <c r="A6" s="82"/>
      <c r="B6" s="83"/>
      <c r="C6" s="132"/>
      <c r="D6" s="84"/>
      <c r="E6" s="84"/>
      <c r="F6" s="85"/>
      <c r="G6" s="86"/>
      <c r="H6" s="101"/>
      <c r="I6" s="101"/>
      <c r="J6" s="101"/>
      <c r="K6" s="101"/>
      <c r="L6" s="103"/>
      <c r="M6" s="101"/>
      <c r="N6" s="101"/>
      <c r="O6" s="101"/>
      <c r="P6" s="101"/>
      <c r="Q6" s="101"/>
      <c r="R6" s="101"/>
      <c r="S6" s="101"/>
      <c r="T6" s="196"/>
      <c r="U6" s="115"/>
      <c r="V6" s="115"/>
      <c r="W6" s="11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</row>
    <row r="7" spans="1:43" s="94" customFormat="1" ht="31.5" x14ac:dyDescent="0.2">
      <c r="A7" s="88" t="s">
        <v>81</v>
      </c>
      <c r="B7" s="74" t="s">
        <v>101</v>
      </c>
      <c r="C7" s="197"/>
      <c r="D7" s="198"/>
      <c r="E7" s="198"/>
      <c r="F7" s="89" t="e">
        <f>IF(D7-#REF!&lt;0,0,D7-#REF!)</f>
        <v>#REF!</v>
      </c>
      <c r="G7" s="90" t="e">
        <f>IF(E7&lt;#REF!,0,IF(F7=0,E7-#REF!+1,E7-D7+1))</f>
        <v>#REF!</v>
      </c>
      <c r="H7" s="104"/>
      <c r="I7" s="104"/>
      <c r="J7" s="104"/>
      <c r="K7" s="105"/>
      <c r="L7" s="106"/>
      <c r="M7" s="106"/>
      <c r="N7" s="106"/>
      <c r="O7" s="101"/>
      <c r="P7" s="101"/>
      <c r="Q7" s="101"/>
      <c r="R7" s="106"/>
      <c r="S7" s="106"/>
      <c r="T7" s="196"/>
      <c r="U7" s="116"/>
      <c r="V7" s="116"/>
      <c r="W7" s="11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</row>
    <row r="8" spans="1:43" s="158" customFormat="1" x14ac:dyDescent="0.2">
      <c r="A8" s="150" t="s">
        <v>124</v>
      </c>
      <c r="B8" s="151" t="s">
        <v>123</v>
      </c>
      <c r="C8" s="152"/>
      <c r="D8" s="153"/>
      <c r="E8" s="153"/>
      <c r="F8" s="154"/>
      <c r="G8" s="155"/>
      <c r="H8" s="156"/>
      <c r="I8" s="156"/>
      <c r="J8" s="156"/>
      <c r="K8" s="156"/>
      <c r="L8" s="156"/>
      <c r="M8" s="156"/>
      <c r="N8" s="157"/>
      <c r="O8" s="156"/>
      <c r="P8" s="157"/>
      <c r="Q8" s="157"/>
      <c r="R8" s="157"/>
      <c r="S8" s="157"/>
      <c r="T8" s="196"/>
      <c r="U8" s="116"/>
      <c r="V8" s="116"/>
      <c r="W8" s="116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</row>
    <row r="9" spans="1:43" s="112" customFormat="1" x14ac:dyDescent="0.25">
      <c r="A9" s="241"/>
      <c r="B9" s="252"/>
      <c r="C9" s="238" t="s">
        <v>112</v>
      </c>
      <c r="D9" s="114" t="s">
        <v>134</v>
      </c>
      <c r="E9" s="114"/>
      <c r="F9" s="109"/>
      <c r="G9" s="110"/>
      <c r="H9" s="144"/>
      <c r="I9" s="144"/>
      <c r="J9" s="144"/>
      <c r="K9" s="144"/>
      <c r="L9" s="123"/>
      <c r="M9" s="118"/>
      <c r="N9" s="119"/>
      <c r="O9" s="120"/>
      <c r="P9" s="119"/>
      <c r="Q9" s="119"/>
      <c r="R9" s="119"/>
      <c r="S9" s="119"/>
      <c r="T9" s="196"/>
      <c r="U9" s="116"/>
      <c r="V9" s="116"/>
      <c r="W9" s="116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</row>
    <row r="10" spans="1:43" s="112" customFormat="1" x14ac:dyDescent="0.25">
      <c r="A10" s="242"/>
      <c r="B10" s="253"/>
      <c r="C10" s="239"/>
      <c r="D10" s="114" t="s">
        <v>109</v>
      </c>
      <c r="E10" s="114"/>
      <c r="F10" s="109"/>
      <c r="G10" s="110"/>
      <c r="H10" s="102"/>
      <c r="I10" s="102"/>
      <c r="J10" s="102"/>
      <c r="K10" s="102"/>
      <c r="L10" s="183"/>
      <c r="M10" s="145"/>
      <c r="N10" s="121"/>
      <c r="O10" s="122"/>
      <c r="P10" s="121"/>
      <c r="Q10" s="121"/>
      <c r="R10" s="106"/>
      <c r="S10" s="106"/>
      <c r="T10" s="196"/>
      <c r="U10" s="116"/>
      <c r="V10" s="116"/>
      <c r="W10" s="116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</row>
    <row r="11" spans="1:43" s="75" customFormat="1" ht="51" customHeight="1" x14ac:dyDescent="0.2">
      <c r="A11" s="243"/>
      <c r="B11" s="254"/>
      <c r="C11" s="240"/>
      <c r="D11" s="108" t="s">
        <v>110</v>
      </c>
      <c r="E11" s="168"/>
      <c r="F11" s="169"/>
      <c r="G11" s="170"/>
      <c r="H11" s="167"/>
      <c r="I11" s="167"/>
      <c r="J11" s="167"/>
      <c r="K11" s="167"/>
      <c r="L11" s="167" t="s">
        <v>147</v>
      </c>
      <c r="M11" s="167" t="s">
        <v>148</v>
      </c>
      <c r="N11" s="175"/>
      <c r="O11" s="175"/>
      <c r="P11" s="175" t="s">
        <v>132</v>
      </c>
      <c r="Q11" s="175"/>
      <c r="R11" s="175"/>
      <c r="S11" s="175"/>
      <c r="T11" s="196"/>
      <c r="U11" s="116"/>
      <c r="V11" s="116"/>
      <c r="W11" s="116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</row>
    <row r="12" spans="1:43" s="161" customFormat="1" x14ac:dyDescent="0.25">
      <c r="A12" s="150" t="s">
        <v>85</v>
      </c>
      <c r="B12" s="151" t="s">
        <v>88</v>
      </c>
      <c r="C12" s="159"/>
      <c r="D12" s="153"/>
      <c r="E12" s="153"/>
      <c r="F12" s="154" t="e">
        <f>IF(D12-#REF!&lt;0,0,D12-#REF!)</f>
        <v>#REF!</v>
      </c>
      <c r="G12" s="155" t="e">
        <f>IF(E12&lt;#REF!,0,IF(F12=0,E12-#REF!+1,E12-D12+1))</f>
        <v>#REF!</v>
      </c>
      <c r="H12" s="160"/>
      <c r="I12" s="160"/>
      <c r="J12" s="160"/>
      <c r="K12" s="160"/>
      <c r="L12" s="160"/>
      <c r="M12" s="160"/>
      <c r="N12" s="157"/>
      <c r="O12" s="157"/>
      <c r="P12" s="157"/>
      <c r="Q12" s="157"/>
      <c r="R12" s="157"/>
      <c r="S12" s="157"/>
      <c r="T12" s="196"/>
      <c r="U12" s="116"/>
      <c r="V12" s="116"/>
      <c r="W12" s="116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</row>
    <row r="13" spans="1:43" s="95" customFormat="1" x14ac:dyDescent="0.25">
      <c r="A13" s="262"/>
      <c r="B13" s="238" t="s">
        <v>89</v>
      </c>
      <c r="C13" s="228" t="s">
        <v>174</v>
      </c>
      <c r="D13" s="114" t="s">
        <v>108</v>
      </c>
      <c r="E13" s="114"/>
      <c r="F13" s="85"/>
      <c r="G13" s="86"/>
      <c r="H13" s="142"/>
      <c r="I13" s="124"/>
      <c r="J13" s="101"/>
      <c r="K13" s="101"/>
      <c r="L13" s="101"/>
      <c r="M13" s="101"/>
      <c r="N13" s="106"/>
      <c r="O13" s="106"/>
      <c r="P13" s="106"/>
      <c r="Q13" s="106"/>
      <c r="R13" s="106"/>
      <c r="S13" s="106"/>
      <c r="T13" s="196"/>
      <c r="U13" s="116"/>
      <c r="V13" s="116"/>
      <c r="W13" s="116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</row>
    <row r="14" spans="1:43" s="95" customFormat="1" x14ac:dyDescent="0.25">
      <c r="A14" s="263"/>
      <c r="B14" s="239"/>
      <c r="C14" s="229"/>
      <c r="D14" s="114" t="s">
        <v>109</v>
      </c>
      <c r="E14" s="114"/>
      <c r="F14" s="85"/>
      <c r="G14" s="86"/>
      <c r="H14" s="127"/>
      <c r="I14" s="147" t="s">
        <v>133</v>
      </c>
      <c r="J14" s="101"/>
      <c r="K14" s="101"/>
      <c r="L14" s="101"/>
      <c r="M14" s="101"/>
      <c r="N14" s="106"/>
      <c r="O14" s="106"/>
      <c r="P14" s="106"/>
      <c r="Q14" s="106"/>
      <c r="R14" s="106"/>
      <c r="S14" s="106"/>
      <c r="T14" s="196"/>
      <c r="U14" s="116"/>
      <c r="V14" s="116"/>
      <c r="W14" s="116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</row>
    <row r="15" spans="1:43" s="95" customFormat="1" ht="54" customHeight="1" x14ac:dyDescent="0.25">
      <c r="A15" s="264"/>
      <c r="B15" s="240"/>
      <c r="C15" s="229"/>
      <c r="D15" s="108" t="s">
        <v>110</v>
      </c>
      <c r="E15" s="168"/>
      <c r="F15" s="169"/>
      <c r="G15" s="170"/>
      <c r="H15" s="167" t="s">
        <v>137</v>
      </c>
      <c r="I15" s="171"/>
      <c r="J15" s="171"/>
      <c r="K15" s="171"/>
      <c r="L15" s="171"/>
      <c r="M15" s="171"/>
      <c r="N15" s="172"/>
      <c r="O15" s="172"/>
      <c r="P15" s="172"/>
      <c r="Q15" s="172"/>
      <c r="R15" s="172"/>
      <c r="S15" s="172"/>
      <c r="T15" s="196"/>
      <c r="U15" s="116"/>
      <c r="V15" s="116"/>
      <c r="W15" s="116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</row>
    <row r="16" spans="1:43" s="95" customFormat="1" ht="18.75" customHeight="1" x14ac:dyDescent="0.25">
      <c r="A16" s="255"/>
      <c r="B16" s="228" t="s">
        <v>130</v>
      </c>
      <c r="C16" s="229"/>
      <c r="D16" s="84" t="s">
        <v>108</v>
      </c>
      <c r="E16" s="84"/>
      <c r="F16" s="85"/>
      <c r="G16" s="86"/>
      <c r="H16" s="124"/>
      <c r="I16" s="124"/>
      <c r="J16" s="124"/>
      <c r="K16" s="124"/>
      <c r="L16" s="124"/>
      <c r="M16" s="124"/>
      <c r="N16" s="119"/>
      <c r="O16" s="119"/>
      <c r="P16" s="147" t="s">
        <v>133</v>
      </c>
      <c r="Q16" s="106"/>
      <c r="R16" s="106"/>
      <c r="S16" s="106"/>
      <c r="T16" s="196"/>
      <c r="U16" s="116"/>
      <c r="V16" s="116"/>
      <c r="W16" s="116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</row>
    <row r="17" spans="1:43" s="95" customFormat="1" x14ac:dyDescent="0.25">
      <c r="A17" s="256"/>
      <c r="B17" s="229"/>
      <c r="C17" s="229"/>
      <c r="D17" s="84" t="s">
        <v>109</v>
      </c>
      <c r="E17" s="84"/>
      <c r="F17" s="85"/>
      <c r="G17" s="86"/>
      <c r="H17" s="127"/>
      <c r="I17" s="174"/>
      <c r="J17" s="174"/>
      <c r="K17" s="126"/>
      <c r="L17" s="126"/>
      <c r="M17" s="126"/>
      <c r="N17" s="121"/>
      <c r="O17" s="121"/>
      <c r="P17" s="121"/>
      <c r="Q17" s="106"/>
      <c r="R17" s="106"/>
      <c r="S17" s="106"/>
      <c r="T17" s="196"/>
      <c r="U17" s="116"/>
      <c r="V17" s="116"/>
      <c r="W17" s="116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</row>
    <row r="18" spans="1:43" s="112" customFormat="1" ht="97.5" customHeight="1" x14ac:dyDescent="0.25">
      <c r="A18" s="257"/>
      <c r="B18" s="230"/>
      <c r="C18" s="229"/>
      <c r="D18" s="108" t="s">
        <v>110</v>
      </c>
      <c r="E18" s="168"/>
      <c r="F18" s="169"/>
      <c r="G18" s="170"/>
      <c r="H18" s="167" t="s">
        <v>139</v>
      </c>
      <c r="I18" s="251" t="s">
        <v>138</v>
      </c>
      <c r="J18" s="251"/>
      <c r="K18" s="167" t="s">
        <v>140</v>
      </c>
      <c r="L18" s="171"/>
      <c r="M18" s="171"/>
      <c r="N18" s="171"/>
      <c r="O18" s="171"/>
      <c r="P18" s="171"/>
      <c r="Q18" s="172"/>
      <c r="R18" s="172"/>
      <c r="S18" s="172"/>
      <c r="T18" s="196"/>
      <c r="U18" s="116"/>
      <c r="V18" s="116"/>
      <c r="W18" s="116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s="95" customFormat="1" ht="15" customHeight="1" x14ac:dyDescent="0.25">
      <c r="A19" s="255"/>
      <c r="B19" s="228" t="s">
        <v>118</v>
      </c>
      <c r="C19" s="229"/>
      <c r="D19" s="84" t="s">
        <v>108</v>
      </c>
      <c r="E19" s="84"/>
      <c r="F19" s="85"/>
      <c r="G19" s="86"/>
      <c r="H19" s="101"/>
      <c r="I19" s="101"/>
      <c r="J19" s="101"/>
      <c r="K19" s="101"/>
      <c r="L19" s="101"/>
      <c r="M19" s="101"/>
      <c r="N19" s="106"/>
      <c r="O19" s="119"/>
      <c r="P19" s="119"/>
      <c r="Q19" s="119"/>
      <c r="R19" s="119"/>
      <c r="S19" s="119"/>
      <c r="T19" s="196"/>
      <c r="U19" s="116"/>
      <c r="V19" s="116"/>
      <c r="W19" s="116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</row>
    <row r="20" spans="1:43" s="95" customFormat="1" x14ac:dyDescent="0.25">
      <c r="A20" s="256"/>
      <c r="B20" s="229"/>
      <c r="C20" s="229"/>
      <c r="D20" s="84" t="s">
        <v>109</v>
      </c>
      <c r="E20" s="84"/>
      <c r="F20" s="85"/>
      <c r="G20" s="86"/>
      <c r="H20" s="101"/>
      <c r="I20" s="101"/>
      <c r="J20" s="101"/>
      <c r="K20" s="101"/>
      <c r="L20" s="101"/>
      <c r="M20" s="101"/>
      <c r="N20" s="106"/>
      <c r="O20" s="173"/>
      <c r="P20" s="173"/>
      <c r="Q20" s="121"/>
      <c r="R20" s="106"/>
      <c r="S20" s="106"/>
      <c r="T20" s="196"/>
      <c r="U20" s="116"/>
      <c r="V20" s="116"/>
      <c r="W20" s="116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</row>
    <row r="21" spans="1:43" s="112" customFormat="1" ht="90.75" customHeight="1" x14ac:dyDescent="0.25">
      <c r="A21" s="257"/>
      <c r="B21" s="230"/>
      <c r="C21" s="229"/>
      <c r="D21" s="108" t="s">
        <v>110</v>
      </c>
      <c r="E21" s="168"/>
      <c r="F21" s="169"/>
      <c r="G21" s="170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96"/>
      <c r="U21" s="116"/>
      <c r="V21" s="116"/>
      <c r="W21" s="116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</row>
    <row r="22" spans="1:43" s="95" customFormat="1" x14ac:dyDescent="0.25">
      <c r="A22" s="255"/>
      <c r="B22" s="228" t="s">
        <v>119</v>
      </c>
      <c r="C22" s="229"/>
      <c r="D22" s="84" t="s">
        <v>108</v>
      </c>
      <c r="E22" s="84"/>
      <c r="F22" s="85"/>
      <c r="G22" s="86"/>
      <c r="H22" s="101"/>
      <c r="I22" s="101"/>
      <c r="J22" s="101"/>
      <c r="K22" s="101"/>
      <c r="L22" s="101"/>
      <c r="M22" s="101"/>
      <c r="N22" s="106"/>
      <c r="O22" s="106"/>
      <c r="P22" s="106"/>
      <c r="Q22" s="119"/>
      <c r="R22" s="119"/>
      <c r="S22" s="106"/>
      <c r="T22" s="196"/>
      <c r="U22" s="116"/>
      <c r="V22" s="116"/>
      <c r="W22" s="116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</row>
    <row r="23" spans="1:43" s="95" customFormat="1" x14ac:dyDescent="0.25">
      <c r="A23" s="256"/>
      <c r="B23" s="229"/>
      <c r="C23" s="229"/>
      <c r="D23" s="84" t="s">
        <v>109</v>
      </c>
      <c r="E23" s="84"/>
      <c r="F23" s="85"/>
      <c r="G23" s="86"/>
      <c r="H23" s="101"/>
      <c r="I23" s="101"/>
      <c r="J23" s="101"/>
      <c r="K23" s="101"/>
      <c r="L23" s="101"/>
      <c r="M23" s="101"/>
      <c r="N23" s="106"/>
      <c r="O23" s="106"/>
      <c r="P23" s="106"/>
      <c r="Q23" s="121"/>
      <c r="R23" s="106"/>
      <c r="S23" s="106"/>
      <c r="T23" s="196"/>
      <c r="U23" s="116"/>
      <c r="V23" s="116"/>
      <c r="W23" s="116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</row>
    <row r="24" spans="1:43" s="112" customFormat="1" ht="36.75" customHeight="1" x14ac:dyDescent="0.25">
      <c r="A24" s="257"/>
      <c r="B24" s="230"/>
      <c r="C24" s="229"/>
      <c r="D24" s="108" t="s">
        <v>110</v>
      </c>
      <c r="E24" s="108"/>
      <c r="F24" s="109"/>
      <c r="G24" s="110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96"/>
      <c r="U24" s="116"/>
      <c r="V24" s="116"/>
      <c r="W24" s="116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</row>
    <row r="25" spans="1:43" s="95" customFormat="1" ht="16.5" customHeight="1" x14ac:dyDescent="0.25">
      <c r="A25" s="255"/>
      <c r="B25" s="228" t="s">
        <v>105</v>
      </c>
      <c r="C25" s="229"/>
      <c r="D25" s="84" t="s">
        <v>108</v>
      </c>
      <c r="E25" s="84"/>
      <c r="F25" s="85"/>
      <c r="G25" s="86"/>
      <c r="H25" s="101"/>
      <c r="I25" s="101"/>
      <c r="J25" s="101"/>
      <c r="K25" s="101"/>
      <c r="L25" s="101"/>
      <c r="M25" s="124"/>
      <c r="N25" s="119"/>
      <c r="O25" s="119"/>
      <c r="P25" s="119"/>
      <c r="Q25" s="119"/>
      <c r="R25" s="119"/>
      <c r="S25" s="119"/>
      <c r="T25" s="196"/>
      <c r="U25" s="116"/>
      <c r="V25" s="116"/>
      <c r="W25" s="116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</row>
    <row r="26" spans="1:43" s="95" customFormat="1" x14ac:dyDescent="0.25">
      <c r="A26" s="256"/>
      <c r="B26" s="229"/>
      <c r="C26" s="229"/>
      <c r="D26" s="84" t="s">
        <v>109</v>
      </c>
      <c r="E26" s="84"/>
      <c r="F26" s="85"/>
      <c r="G26" s="86"/>
      <c r="H26" s="101"/>
      <c r="I26" s="101"/>
      <c r="J26" s="101"/>
      <c r="K26" s="101"/>
      <c r="L26" s="126"/>
      <c r="M26" s="126"/>
      <c r="N26" s="121"/>
      <c r="O26" s="146" t="s">
        <v>133</v>
      </c>
      <c r="P26" s="106"/>
      <c r="Q26" s="106"/>
      <c r="R26" s="106"/>
      <c r="S26" s="106"/>
      <c r="T26" s="196"/>
      <c r="U26" s="116"/>
      <c r="V26" s="116"/>
      <c r="W26" s="116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</row>
    <row r="27" spans="1:43" s="112" customFormat="1" ht="39.75" customHeight="1" x14ac:dyDescent="0.25">
      <c r="A27" s="257"/>
      <c r="B27" s="230"/>
      <c r="C27" s="229"/>
      <c r="D27" s="108" t="s">
        <v>110</v>
      </c>
      <c r="E27" s="108"/>
      <c r="F27" s="109"/>
      <c r="G27" s="110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96"/>
      <c r="U27" s="116"/>
      <c r="V27" s="116"/>
      <c r="W27" s="116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</row>
    <row r="28" spans="1:43" s="95" customFormat="1" x14ac:dyDescent="0.25">
      <c r="A28" s="255"/>
      <c r="B28" s="228" t="s">
        <v>154</v>
      </c>
      <c r="C28" s="229"/>
      <c r="D28" s="84" t="s">
        <v>108</v>
      </c>
      <c r="E28" s="84"/>
      <c r="F28" s="85"/>
      <c r="G28" s="86"/>
      <c r="H28" s="101"/>
      <c r="I28" s="101"/>
      <c r="J28" s="101"/>
      <c r="K28" s="101"/>
      <c r="L28" s="101"/>
      <c r="M28" s="101"/>
      <c r="N28" s="101"/>
      <c r="O28" s="124"/>
      <c r="P28" s="124"/>
      <c r="Q28" s="124"/>
      <c r="R28" s="101"/>
      <c r="S28" s="101"/>
      <c r="T28" s="196"/>
      <c r="U28" s="116"/>
      <c r="V28" s="116"/>
      <c r="W28" s="116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</row>
    <row r="29" spans="1:43" s="95" customFormat="1" x14ac:dyDescent="0.25">
      <c r="A29" s="256"/>
      <c r="B29" s="229"/>
      <c r="C29" s="229"/>
      <c r="D29" s="84" t="s">
        <v>109</v>
      </c>
      <c r="E29" s="84"/>
      <c r="F29" s="85"/>
      <c r="G29" s="86"/>
      <c r="H29" s="101"/>
      <c r="I29" s="101"/>
      <c r="J29" s="101"/>
      <c r="K29" s="101"/>
      <c r="L29" s="101"/>
      <c r="M29" s="101"/>
      <c r="N29" s="101"/>
      <c r="O29" s="126"/>
      <c r="P29" s="126"/>
      <c r="Q29" s="126"/>
      <c r="R29" s="101"/>
      <c r="S29" s="101"/>
      <c r="T29" s="196"/>
      <c r="U29" s="116"/>
      <c r="V29" s="116"/>
      <c r="W29" s="116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</row>
    <row r="30" spans="1:43" s="112" customFormat="1" ht="33.75" customHeight="1" x14ac:dyDescent="0.25">
      <c r="A30" s="257"/>
      <c r="B30" s="230"/>
      <c r="C30" s="229"/>
      <c r="D30" s="108" t="s">
        <v>110</v>
      </c>
      <c r="E30" s="108"/>
      <c r="F30" s="109"/>
      <c r="G30" s="110"/>
      <c r="H30" s="136"/>
      <c r="I30" s="136"/>
      <c r="J30" s="136"/>
      <c r="K30" s="136"/>
      <c r="L30" s="136"/>
      <c r="M30" s="136"/>
      <c r="N30" s="136"/>
      <c r="O30" s="136"/>
      <c r="P30" s="167" t="s">
        <v>155</v>
      </c>
      <c r="Q30" s="167" t="s">
        <v>156</v>
      </c>
      <c r="R30" s="136"/>
      <c r="S30" s="136"/>
      <c r="T30" s="196"/>
      <c r="U30" s="116"/>
      <c r="V30" s="116"/>
      <c r="W30" s="116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</row>
    <row r="31" spans="1:43" s="95" customFormat="1" x14ac:dyDescent="0.25">
      <c r="A31" s="255"/>
      <c r="B31" s="228" t="s">
        <v>106</v>
      </c>
      <c r="C31" s="229"/>
      <c r="D31" s="84" t="s">
        <v>108</v>
      </c>
      <c r="E31" s="84" t="s">
        <v>107</v>
      </c>
      <c r="F31" s="85"/>
      <c r="G31" s="86"/>
      <c r="H31" s="101"/>
      <c r="I31" s="101"/>
      <c r="J31" s="101"/>
      <c r="K31" s="101"/>
      <c r="L31" s="101"/>
      <c r="M31" s="101"/>
      <c r="N31" s="106"/>
      <c r="O31" s="106"/>
      <c r="P31" s="119"/>
      <c r="Q31" s="119"/>
      <c r="R31" s="106"/>
      <c r="S31" s="106"/>
      <c r="T31" s="196"/>
      <c r="U31" s="116"/>
      <c r="V31" s="116"/>
      <c r="W31" s="116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</row>
    <row r="32" spans="1:43" s="95" customFormat="1" x14ac:dyDescent="0.25">
      <c r="A32" s="256"/>
      <c r="B32" s="229"/>
      <c r="C32" s="229"/>
      <c r="D32" s="84" t="s">
        <v>109</v>
      </c>
      <c r="E32" s="84"/>
      <c r="F32" s="85"/>
      <c r="G32" s="86"/>
      <c r="H32" s="101"/>
      <c r="I32" s="101"/>
      <c r="J32" s="101"/>
      <c r="K32" s="101"/>
      <c r="L32" s="101"/>
      <c r="M32" s="101"/>
      <c r="N32" s="106"/>
      <c r="O32" s="121"/>
      <c r="P32" s="121"/>
      <c r="Q32" s="121"/>
      <c r="R32" s="106"/>
      <c r="S32" s="106"/>
      <c r="T32" s="196"/>
      <c r="U32" s="116"/>
      <c r="V32" s="116"/>
      <c r="W32" s="116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</row>
    <row r="33" spans="1:43" s="112" customFormat="1" ht="31.5" customHeight="1" x14ac:dyDescent="0.25">
      <c r="A33" s="257"/>
      <c r="B33" s="230"/>
      <c r="C33" s="230"/>
      <c r="D33" s="108" t="s">
        <v>110</v>
      </c>
      <c r="E33" s="108"/>
      <c r="F33" s="109"/>
      <c r="G33" s="110"/>
      <c r="H33" s="148"/>
      <c r="I33" s="148"/>
      <c r="J33" s="148"/>
      <c r="K33" s="148"/>
      <c r="L33" s="148"/>
      <c r="M33" s="148"/>
      <c r="N33" s="148"/>
      <c r="O33" s="187" t="s">
        <v>171</v>
      </c>
      <c r="P33" s="148"/>
      <c r="Q33" s="148"/>
      <c r="R33" s="148"/>
      <c r="S33" s="148"/>
      <c r="T33" s="196"/>
      <c r="U33" s="116"/>
      <c r="V33" s="116"/>
      <c r="W33" s="116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</row>
    <row r="34" spans="1:43" s="161" customFormat="1" x14ac:dyDescent="0.25">
      <c r="A34" s="150" t="s">
        <v>125</v>
      </c>
      <c r="B34" s="151" t="s">
        <v>90</v>
      </c>
      <c r="C34" s="159"/>
      <c r="D34" s="153"/>
      <c r="E34" s="153"/>
      <c r="F34" s="154"/>
      <c r="G34" s="155"/>
      <c r="H34" s="160"/>
      <c r="I34" s="160"/>
      <c r="J34" s="160"/>
      <c r="K34" s="160"/>
      <c r="L34" s="160"/>
      <c r="M34" s="160"/>
      <c r="N34" s="157"/>
      <c r="O34" s="157"/>
      <c r="P34" s="157"/>
      <c r="Q34" s="157"/>
      <c r="R34" s="157"/>
      <c r="S34" s="157"/>
      <c r="T34" s="196"/>
      <c r="U34" s="116"/>
      <c r="V34" s="116"/>
      <c r="W34" s="116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</row>
    <row r="35" spans="1:43" s="95" customFormat="1" x14ac:dyDescent="0.25">
      <c r="A35" s="255"/>
      <c r="B35" s="228" t="s">
        <v>131</v>
      </c>
      <c r="C35" s="229" t="s">
        <v>113</v>
      </c>
      <c r="D35" s="84" t="s">
        <v>108</v>
      </c>
      <c r="E35" s="84"/>
      <c r="F35" s="85"/>
      <c r="G35" s="86"/>
      <c r="H35" s="115"/>
      <c r="I35" s="115"/>
      <c r="J35" s="101"/>
      <c r="K35" s="101"/>
      <c r="L35" s="125"/>
      <c r="M35" s="125"/>
      <c r="N35" s="119"/>
      <c r="O35" s="119"/>
      <c r="P35" s="190"/>
      <c r="Q35" s="106"/>
      <c r="R35" s="106"/>
      <c r="S35" s="106"/>
      <c r="T35" s="196"/>
      <c r="U35" s="116"/>
      <c r="V35" s="116"/>
      <c r="W35" s="116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</row>
    <row r="36" spans="1:43" s="95" customFormat="1" x14ac:dyDescent="0.25">
      <c r="A36" s="256"/>
      <c r="B36" s="229"/>
      <c r="C36" s="229"/>
      <c r="D36" s="84" t="s">
        <v>109</v>
      </c>
      <c r="E36" s="84"/>
      <c r="F36" s="85"/>
      <c r="G36" s="86"/>
      <c r="H36" s="115"/>
      <c r="I36" s="115"/>
      <c r="J36" s="101"/>
      <c r="K36" s="101"/>
      <c r="L36" s="128"/>
      <c r="M36" s="128"/>
      <c r="N36" s="121"/>
      <c r="O36" s="121"/>
      <c r="P36" s="146" t="s">
        <v>133</v>
      </c>
      <c r="Q36" s="106"/>
      <c r="R36" s="106"/>
      <c r="S36" s="106"/>
      <c r="T36" s="196"/>
      <c r="U36" s="116"/>
      <c r="V36" s="116"/>
      <c r="W36" s="116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</row>
    <row r="37" spans="1:43" s="112" customFormat="1" ht="33.75" customHeight="1" x14ac:dyDescent="0.25">
      <c r="A37" s="257"/>
      <c r="B37" s="230"/>
      <c r="C37" s="229"/>
      <c r="D37" s="108" t="s">
        <v>110</v>
      </c>
      <c r="E37" s="108"/>
      <c r="F37" s="109"/>
      <c r="G37" s="110"/>
      <c r="H37" s="149"/>
      <c r="I37" s="149"/>
      <c r="J37" s="149"/>
      <c r="K37" s="149"/>
      <c r="L37" s="167" t="s">
        <v>135</v>
      </c>
      <c r="M37" s="167" t="s">
        <v>136</v>
      </c>
      <c r="N37" s="149"/>
      <c r="O37" s="149"/>
      <c r="P37" s="149"/>
      <c r="Q37" s="149"/>
      <c r="R37" s="149"/>
      <c r="S37" s="149"/>
      <c r="T37" s="196"/>
      <c r="U37" s="116"/>
      <c r="V37" s="116"/>
      <c r="W37" s="116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</row>
    <row r="38" spans="1:43" s="95" customFormat="1" x14ac:dyDescent="0.25">
      <c r="A38" s="255"/>
      <c r="B38" s="228" t="s">
        <v>159</v>
      </c>
      <c r="C38" s="229"/>
      <c r="D38" s="84" t="s">
        <v>108</v>
      </c>
      <c r="E38" s="84"/>
      <c r="F38" s="85"/>
      <c r="G38" s="86"/>
      <c r="H38" s="101"/>
      <c r="I38" s="101"/>
      <c r="J38" s="101"/>
      <c r="K38" s="115"/>
      <c r="L38" s="115"/>
      <c r="M38" s="115"/>
      <c r="N38" s="116"/>
      <c r="O38" s="106"/>
      <c r="P38" s="119"/>
      <c r="Q38" s="119"/>
      <c r="R38" s="119"/>
      <c r="S38" s="119"/>
      <c r="T38" s="196"/>
      <c r="U38" s="116"/>
      <c r="V38" s="116"/>
      <c r="W38" s="116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</row>
    <row r="39" spans="1:43" s="95" customFormat="1" x14ac:dyDescent="0.25">
      <c r="A39" s="256"/>
      <c r="B39" s="229"/>
      <c r="C39" s="229"/>
      <c r="D39" s="84" t="s">
        <v>109</v>
      </c>
      <c r="E39" s="84"/>
      <c r="F39" s="85"/>
      <c r="G39" s="86"/>
      <c r="H39" s="101"/>
      <c r="I39" s="101"/>
      <c r="J39" s="101"/>
      <c r="K39" s="115"/>
      <c r="L39" s="115"/>
      <c r="M39" s="115"/>
      <c r="N39" s="116"/>
      <c r="O39" s="106"/>
      <c r="P39" s="176"/>
      <c r="Q39" s="121"/>
      <c r="R39" s="106"/>
      <c r="S39" s="106"/>
      <c r="T39" s="196"/>
      <c r="U39" s="116"/>
      <c r="V39" s="116"/>
      <c r="W39" s="116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</row>
    <row r="40" spans="1:43" s="112" customFormat="1" ht="52.5" customHeight="1" x14ac:dyDescent="0.25">
      <c r="A40" s="257"/>
      <c r="B40" s="230"/>
      <c r="C40" s="229"/>
      <c r="D40" s="108" t="s">
        <v>110</v>
      </c>
      <c r="E40" s="108"/>
      <c r="F40" s="109"/>
      <c r="G40" s="110"/>
      <c r="H40" s="136"/>
      <c r="I40" s="136"/>
      <c r="J40" s="136"/>
      <c r="K40" s="136"/>
      <c r="L40" s="136"/>
      <c r="M40" s="136"/>
      <c r="N40" s="136"/>
      <c r="O40" s="136"/>
      <c r="P40" s="167" t="s">
        <v>146</v>
      </c>
      <c r="Q40" s="167"/>
      <c r="R40" s="111"/>
      <c r="S40" s="111"/>
      <c r="T40" s="196"/>
      <c r="U40" s="116"/>
      <c r="V40" s="116"/>
      <c r="W40" s="116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</row>
    <row r="41" spans="1:43" s="95" customFormat="1" x14ac:dyDescent="0.25">
      <c r="A41" s="82"/>
      <c r="B41" s="228" t="s">
        <v>92</v>
      </c>
      <c r="C41" s="229"/>
      <c r="D41" s="84" t="s">
        <v>108</v>
      </c>
      <c r="E41" s="84"/>
      <c r="F41" s="85"/>
      <c r="G41" s="86"/>
      <c r="H41" s="101"/>
      <c r="I41" s="101"/>
      <c r="J41" s="101"/>
      <c r="K41" s="101"/>
      <c r="L41" s="101"/>
      <c r="M41" s="101"/>
      <c r="N41" s="106"/>
      <c r="O41" s="106"/>
      <c r="P41" s="106"/>
      <c r="Q41" s="119"/>
      <c r="R41" s="119"/>
      <c r="S41" s="119"/>
      <c r="T41" s="196"/>
      <c r="U41" s="116"/>
      <c r="V41" s="116"/>
      <c r="W41" s="116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</row>
    <row r="42" spans="1:43" s="95" customFormat="1" x14ac:dyDescent="0.25">
      <c r="A42" s="82"/>
      <c r="B42" s="229"/>
      <c r="C42" s="229"/>
      <c r="D42" s="84" t="s">
        <v>109</v>
      </c>
      <c r="E42" s="84"/>
      <c r="F42" s="85"/>
      <c r="G42" s="86"/>
      <c r="H42" s="101"/>
      <c r="I42" s="101"/>
      <c r="J42" s="101"/>
      <c r="K42" s="101"/>
      <c r="L42" s="101"/>
      <c r="M42" s="101"/>
      <c r="N42" s="106"/>
      <c r="O42" s="106"/>
      <c r="P42" s="106"/>
      <c r="Q42" s="121"/>
      <c r="R42" s="106"/>
      <c r="S42" s="106"/>
      <c r="T42" s="196"/>
      <c r="U42" s="116"/>
      <c r="V42" s="116"/>
      <c r="W42" s="116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</row>
    <row r="43" spans="1:43" s="112" customFormat="1" ht="30.75" customHeight="1" x14ac:dyDescent="0.25">
      <c r="A43" s="143"/>
      <c r="B43" s="230"/>
      <c r="C43" s="229"/>
      <c r="D43" s="108" t="s">
        <v>110</v>
      </c>
      <c r="E43" s="108"/>
      <c r="F43" s="109"/>
      <c r="G43" s="110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96"/>
      <c r="U43" s="116"/>
      <c r="V43" s="116"/>
      <c r="W43" s="116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</row>
    <row r="44" spans="1:43" s="95" customFormat="1" x14ac:dyDescent="0.25">
      <c r="A44" s="255"/>
      <c r="B44" s="228" t="s">
        <v>91</v>
      </c>
      <c r="C44" s="229"/>
      <c r="D44" s="84" t="s">
        <v>108</v>
      </c>
      <c r="E44" s="84"/>
      <c r="F44" s="85"/>
      <c r="G44" s="86"/>
      <c r="H44" s="101"/>
      <c r="I44" s="101"/>
      <c r="J44" s="115"/>
      <c r="K44" s="115"/>
      <c r="L44" s="115"/>
      <c r="M44" s="101"/>
      <c r="N44" s="119"/>
      <c r="O44" s="119"/>
      <c r="P44" s="119"/>
      <c r="Q44" s="119"/>
      <c r="R44" s="106"/>
      <c r="S44" s="106"/>
      <c r="T44" s="196"/>
      <c r="U44" s="116"/>
      <c r="V44" s="116"/>
      <c r="W44" s="116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</row>
    <row r="45" spans="1:43" s="95" customFormat="1" x14ac:dyDescent="0.25">
      <c r="A45" s="256"/>
      <c r="B45" s="229"/>
      <c r="C45" s="229"/>
      <c r="D45" s="84" t="s">
        <v>109</v>
      </c>
      <c r="E45" s="84"/>
      <c r="F45" s="85"/>
      <c r="G45" s="86"/>
      <c r="H45" s="101"/>
      <c r="I45" s="101"/>
      <c r="J45" s="115"/>
      <c r="K45" s="115"/>
      <c r="L45" s="115"/>
      <c r="M45" s="101"/>
      <c r="N45" s="121"/>
      <c r="O45" s="121"/>
      <c r="P45" s="121"/>
      <c r="Q45" s="121"/>
      <c r="R45" s="106"/>
      <c r="S45" s="106"/>
      <c r="T45" s="196"/>
      <c r="U45" s="116"/>
      <c r="V45" s="116"/>
      <c r="W45" s="116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</row>
    <row r="46" spans="1:43" s="112" customFormat="1" ht="45.75" customHeight="1" x14ac:dyDescent="0.25">
      <c r="A46" s="257"/>
      <c r="B46" s="230"/>
      <c r="C46" s="229"/>
      <c r="D46" s="108" t="s">
        <v>110</v>
      </c>
      <c r="E46" s="108"/>
      <c r="F46" s="109"/>
      <c r="G46" s="110"/>
      <c r="H46" s="136"/>
      <c r="I46" s="136"/>
      <c r="J46" s="136"/>
      <c r="K46" s="136"/>
      <c r="L46" s="136"/>
      <c r="M46" s="136"/>
      <c r="N46" s="167"/>
      <c r="O46" s="167"/>
      <c r="P46" s="136"/>
      <c r="Q46" s="136"/>
      <c r="R46" s="136"/>
      <c r="S46" s="136"/>
      <c r="T46" s="196"/>
      <c r="U46" s="116"/>
      <c r="V46" s="116"/>
      <c r="W46" s="116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</row>
    <row r="47" spans="1:43" s="95" customFormat="1" x14ac:dyDescent="0.25">
      <c r="A47" s="255"/>
      <c r="B47" s="228" t="s">
        <v>104</v>
      </c>
      <c r="C47" s="229"/>
      <c r="D47" s="84" t="s">
        <v>108</v>
      </c>
      <c r="E47" s="84"/>
      <c r="F47" s="85"/>
      <c r="G47" s="86"/>
      <c r="H47" s="101"/>
      <c r="I47" s="101"/>
      <c r="J47" s="115"/>
      <c r="K47" s="115"/>
      <c r="L47" s="115"/>
      <c r="M47" s="101"/>
      <c r="N47" s="106"/>
      <c r="O47" s="119"/>
      <c r="P47" s="119"/>
      <c r="Q47" s="119"/>
      <c r="R47" s="106"/>
      <c r="S47" s="106"/>
      <c r="T47" s="196"/>
      <c r="U47" s="116"/>
      <c r="V47" s="116"/>
      <c r="W47" s="116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</row>
    <row r="48" spans="1:43" s="95" customFormat="1" x14ac:dyDescent="0.25">
      <c r="A48" s="256"/>
      <c r="B48" s="229"/>
      <c r="C48" s="229"/>
      <c r="D48" s="84" t="s">
        <v>109</v>
      </c>
      <c r="E48" s="84"/>
      <c r="F48" s="85"/>
      <c r="G48" s="86"/>
      <c r="H48" s="101"/>
      <c r="I48" s="101"/>
      <c r="J48" s="115"/>
      <c r="K48" s="115"/>
      <c r="L48" s="115"/>
      <c r="M48" s="101"/>
      <c r="N48" s="106"/>
      <c r="O48" s="121"/>
      <c r="P48" s="121"/>
      <c r="Q48" s="121"/>
      <c r="R48" s="106"/>
      <c r="S48" s="106"/>
      <c r="T48" s="196"/>
      <c r="U48" s="116"/>
      <c r="V48" s="116"/>
      <c r="W48" s="116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</row>
    <row r="49" spans="1:43" s="112" customFormat="1" ht="33.75" customHeight="1" x14ac:dyDescent="0.25">
      <c r="A49" s="257"/>
      <c r="B49" s="230"/>
      <c r="C49" s="229"/>
      <c r="D49" s="108" t="s">
        <v>110</v>
      </c>
      <c r="E49" s="108"/>
      <c r="F49" s="109"/>
      <c r="G49" s="110"/>
      <c r="H49" s="136"/>
      <c r="I49" s="136"/>
      <c r="J49" s="136"/>
      <c r="K49" s="136"/>
      <c r="L49" s="136"/>
      <c r="M49" s="136"/>
      <c r="N49" s="136"/>
      <c r="O49" s="136"/>
      <c r="P49" s="167"/>
      <c r="Q49" s="136"/>
      <c r="R49" s="136"/>
      <c r="S49" s="136"/>
      <c r="T49" s="196"/>
      <c r="U49" s="116"/>
      <c r="V49" s="116"/>
      <c r="W49" s="116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</row>
    <row r="50" spans="1:43" s="95" customFormat="1" x14ac:dyDescent="0.25">
      <c r="A50" s="255"/>
      <c r="B50" s="228" t="s">
        <v>102</v>
      </c>
      <c r="C50" s="229"/>
      <c r="D50" s="84" t="s">
        <v>108</v>
      </c>
      <c r="E50" s="84"/>
      <c r="F50" s="85"/>
      <c r="G50" s="86"/>
      <c r="H50" s="101"/>
      <c r="I50" s="124"/>
      <c r="J50" s="124"/>
      <c r="K50" s="91"/>
      <c r="L50" s="101"/>
      <c r="M50" s="101"/>
      <c r="N50" s="106"/>
      <c r="O50" s="106"/>
      <c r="P50" s="106"/>
      <c r="Q50" s="106"/>
      <c r="R50" s="106"/>
      <c r="S50" s="106"/>
      <c r="T50" s="196"/>
      <c r="U50" s="116"/>
      <c r="V50" s="116"/>
      <c r="W50" s="116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</row>
    <row r="51" spans="1:43" s="95" customFormat="1" x14ac:dyDescent="0.25">
      <c r="A51" s="256"/>
      <c r="B51" s="229"/>
      <c r="C51" s="229"/>
      <c r="D51" s="84" t="s">
        <v>109</v>
      </c>
      <c r="E51" s="84"/>
      <c r="F51" s="85"/>
      <c r="G51" s="86"/>
      <c r="H51" s="101"/>
      <c r="I51" s="127"/>
      <c r="J51" s="147" t="s">
        <v>133</v>
      </c>
      <c r="K51" s="91"/>
      <c r="L51" s="101"/>
      <c r="M51" s="101"/>
      <c r="N51" s="106"/>
      <c r="O51" s="106"/>
      <c r="P51" s="106"/>
      <c r="Q51" s="106"/>
      <c r="R51" s="106"/>
      <c r="S51" s="106"/>
      <c r="T51" s="196"/>
      <c r="U51" s="116"/>
      <c r="V51" s="116"/>
      <c r="W51" s="116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</row>
    <row r="52" spans="1:43" s="112" customFormat="1" ht="34.5" customHeight="1" x14ac:dyDescent="0.25">
      <c r="A52" s="257"/>
      <c r="B52" s="230"/>
      <c r="C52" s="230"/>
      <c r="D52" s="108" t="s">
        <v>110</v>
      </c>
      <c r="E52" s="108"/>
      <c r="F52" s="109"/>
      <c r="G52" s="110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96"/>
      <c r="U52" s="116"/>
      <c r="V52" s="116"/>
      <c r="W52" s="116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</row>
    <row r="53" spans="1:43" s="161" customFormat="1" x14ac:dyDescent="0.25">
      <c r="A53" s="150" t="s">
        <v>82</v>
      </c>
      <c r="B53" s="151" t="s">
        <v>93</v>
      </c>
      <c r="C53" s="162"/>
      <c r="D53" s="153"/>
      <c r="E53" s="153"/>
      <c r="F53" s="154" t="e">
        <f>IF(D53-#REF!&lt;0,0,D53-#REF!)</f>
        <v>#REF!</v>
      </c>
      <c r="G53" s="155" t="e">
        <f>IF(E53&lt;#REF!,0,IF(F53=0,E53-#REF!+1,E53-D53+1))</f>
        <v>#REF!</v>
      </c>
      <c r="H53" s="160"/>
      <c r="I53" s="160"/>
      <c r="J53" s="160"/>
      <c r="K53" s="160"/>
      <c r="L53" s="160"/>
      <c r="M53" s="160"/>
      <c r="N53" s="160"/>
      <c r="O53" s="157"/>
      <c r="P53" s="157"/>
      <c r="Q53" s="157"/>
      <c r="R53" s="157"/>
      <c r="S53" s="157"/>
      <c r="T53" s="196"/>
      <c r="U53" s="116"/>
      <c r="V53" s="116"/>
      <c r="W53" s="116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</row>
    <row r="54" spans="1:43" s="75" customFormat="1" x14ac:dyDescent="0.2">
      <c r="A54" s="255"/>
      <c r="B54" s="228" t="s">
        <v>94</v>
      </c>
      <c r="C54" s="228" t="s">
        <v>113</v>
      </c>
      <c r="D54" s="84" t="s">
        <v>108</v>
      </c>
      <c r="E54" s="84"/>
      <c r="F54" s="85"/>
      <c r="G54" s="86"/>
      <c r="H54" s="101"/>
      <c r="I54" s="101"/>
      <c r="J54" s="101"/>
      <c r="K54" s="124"/>
      <c r="L54" s="124"/>
      <c r="M54" s="124"/>
      <c r="N54" s="124"/>
      <c r="O54" s="119"/>
      <c r="P54" s="119"/>
      <c r="Q54" s="119"/>
      <c r="R54" s="119"/>
      <c r="S54" s="106"/>
      <c r="T54" s="196"/>
      <c r="U54" s="116"/>
      <c r="V54" s="116"/>
      <c r="W54" s="116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</row>
    <row r="55" spans="1:43" s="75" customFormat="1" x14ac:dyDescent="0.2">
      <c r="A55" s="256"/>
      <c r="B55" s="229"/>
      <c r="C55" s="229"/>
      <c r="D55" s="84" t="s">
        <v>109</v>
      </c>
      <c r="E55" s="84"/>
      <c r="F55" s="85"/>
      <c r="G55" s="86"/>
      <c r="H55" s="101"/>
      <c r="I55" s="101"/>
      <c r="J55" s="101"/>
      <c r="K55" s="126"/>
      <c r="L55" s="126"/>
      <c r="M55" s="126"/>
      <c r="N55" s="126"/>
      <c r="O55" s="176"/>
      <c r="P55" s="176"/>
      <c r="Q55" s="121"/>
      <c r="R55" s="121"/>
      <c r="S55" s="106"/>
      <c r="T55" s="196"/>
      <c r="U55" s="116"/>
      <c r="V55" s="116"/>
      <c r="W55" s="116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</row>
    <row r="56" spans="1:43" s="137" customFormat="1" ht="75" customHeight="1" x14ac:dyDescent="0.2">
      <c r="A56" s="257"/>
      <c r="B56" s="230"/>
      <c r="C56" s="229"/>
      <c r="D56" s="108" t="s">
        <v>110</v>
      </c>
      <c r="E56" s="177"/>
      <c r="F56" s="178"/>
      <c r="G56" s="179"/>
      <c r="H56" s="167" t="s">
        <v>132</v>
      </c>
      <c r="I56" s="167"/>
      <c r="J56" s="167"/>
      <c r="K56" s="167"/>
      <c r="L56" s="167"/>
      <c r="M56" s="167" t="s">
        <v>141</v>
      </c>
      <c r="N56" s="167" t="s">
        <v>142</v>
      </c>
      <c r="O56" s="167" t="s">
        <v>169</v>
      </c>
      <c r="P56" s="167" t="s">
        <v>170</v>
      </c>
      <c r="Q56" s="167"/>
      <c r="R56" s="167"/>
      <c r="S56" s="181"/>
      <c r="T56" s="196"/>
      <c r="U56" s="116"/>
      <c r="V56" s="116"/>
      <c r="W56" s="116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</row>
    <row r="57" spans="1:43" s="75" customFormat="1" x14ac:dyDescent="0.2">
      <c r="A57" s="255"/>
      <c r="B57" s="228" t="s">
        <v>95</v>
      </c>
      <c r="C57" s="229"/>
      <c r="D57" s="84" t="s">
        <v>108</v>
      </c>
      <c r="E57" s="84"/>
      <c r="F57" s="85"/>
      <c r="G57" s="86"/>
      <c r="H57" s="101"/>
      <c r="I57" s="101"/>
      <c r="J57" s="101"/>
      <c r="K57" s="101"/>
      <c r="L57" s="101"/>
      <c r="M57" s="101"/>
      <c r="N57" s="101"/>
      <c r="O57" s="119"/>
      <c r="P57" s="119"/>
      <c r="Q57" s="133"/>
      <c r="R57" s="119"/>
      <c r="S57" s="106"/>
      <c r="T57" s="196"/>
      <c r="U57" s="116"/>
      <c r="V57" s="116"/>
      <c r="W57" s="116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</row>
    <row r="58" spans="1:43" s="75" customFormat="1" x14ac:dyDescent="0.2">
      <c r="A58" s="256"/>
      <c r="B58" s="229"/>
      <c r="C58" s="229"/>
      <c r="D58" s="84" t="s">
        <v>109</v>
      </c>
      <c r="E58" s="84"/>
      <c r="F58" s="85"/>
      <c r="G58" s="86"/>
      <c r="H58" s="101"/>
      <c r="I58" s="101"/>
      <c r="J58" s="101"/>
      <c r="K58" s="101"/>
      <c r="L58" s="101"/>
      <c r="M58" s="101"/>
      <c r="N58" s="101"/>
      <c r="O58" s="121"/>
      <c r="P58" s="121"/>
      <c r="Q58" s="121"/>
      <c r="R58" s="121"/>
      <c r="S58" s="106"/>
      <c r="T58" s="196"/>
      <c r="U58" s="116"/>
      <c r="V58" s="116"/>
      <c r="W58" s="116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</row>
    <row r="59" spans="1:43" s="137" customFormat="1" ht="51" customHeight="1" x14ac:dyDescent="0.2">
      <c r="A59" s="257"/>
      <c r="B59" s="230"/>
      <c r="C59" s="230"/>
      <c r="D59" s="108" t="s">
        <v>110</v>
      </c>
      <c r="E59" s="108"/>
      <c r="F59" s="109"/>
      <c r="G59" s="110"/>
      <c r="H59" s="136"/>
      <c r="I59" s="136"/>
      <c r="J59" s="136"/>
      <c r="K59" s="136"/>
      <c r="L59" s="136"/>
      <c r="M59" s="136"/>
      <c r="N59" s="136"/>
      <c r="O59" s="136"/>
      <c r="P59" s="136"/>
      <c r="Q59" s="167" t="s">
        <v>157</v>
      </c>
      <c r="R59" s="136"/>
      <c r="S59" s="136"/>
      <c r="T59" s="196"/>
      <c r="U59" s="116"/>
      <c r="V59" s="116"/>
      <c r="W59" s="116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</row>
    <row r="60" spans="1:43" s="161" customFormat="1" x14ac:dyDescent="0.25">
      <c r="A60" s="150" t="s">
        <v>126</v>
      </c>
      <c r="B60" s="151" t="s">
        <v>178</v>
      </c>
      <c r="C60" s="162"/>
      <c r="D60" s="153"/>
      <c r="E60" s="153"/>
      <c r="F60" s="154"/>
      <c r="G60" s="155"/>
      <c r="H60" s="160"/>
      <c r="I60" s="160"/>
      <c r="J60" s="160"/>
      <c r="K60" s="160"/>
      <c r="L60" s="160"/>
      <c r="M60" s="160"/>
      <c r="N60" s="160"/>
      <c r="O60" s="157"/>
      <c r="P60" s="157"/>
      <c r="Q60" s="157"/>
      <c r="R60" s="157"/>
      <c r="S60" s="157"/>
      <c r="T60" s="196"/>
      <c r="U60" s="116"/>
      <c r="V60" s="116"/>
      <c r="W60" s="116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</row>
    <row r="61" spans="1:43" s="95" customFormat="1" x14ac:dyDescent="0.25">
      <c r="A61" s="241"/>
      <c r="B61" s="238" t="s">
        <v>167</v>
      </c>
      <c r="C61" s="238" t="s">
        <v>114</v>
      </c>
      <c r="D61" s="114" t="s">
        <v>108</v>
      </c>
      <c r="E61" s="114"/>
      <c r="F61" s="85"/>
      <c r="G61" s="86"/>
      <c r="H61" s="102"/>
      <c r="I61" s="102"/>
      <c r="J61" s="102"/>
      <c r="K61" s="102"/>
      <c r="L61" s="102"/>
      <c r="M61" s="102"/>
      <c r="N61" s="118"/>
      <c r="O61" s="119"/>
      <c r="P61" s="119"/>
      <c r="Q61" s="119"/>
      <c r="R61" s="119"/>
      <c r="S61" s="119"/>
      <c r="T61" s="196"/>
      <c r="U61" s="116"/>
      <c r="V61" s="116"/>
      <c r="W61" s="116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</row>
    <row r="62" spans="1:43" s="95" customFormat="1" x14ac:dyDescent="0.25">
      <c r="A62" s="242"/>
      <c r="B62" s="239"/>
      <c r="C62" s="239"/>
      <c r="D62" s="114" t="s">
        <v>109</v>
      </c>
      <c r="E62" s="114"/>
      <c r="F62" s="85"/>
      <c r="G62" s="86"/>
      <c r="H62" s="102"/>
      <c r="I62" s="102"/>
      <c r="J62" s="102"/>
      <c r="K62" s="102"/>
      <c r="L62" s="102"/>
      <c r="M62" s="194"/>
      <c r="N62" s="193"/>
      <c r="O62" s="121"/>
      <c r="P62" s="121"/>
      <c r="Q62" s="121"/>
      <c r="R62" s="121"/>
      <c r="S62" s="116"/>
      <c r="T62" s="196"/>
      <c r="U62" s="116"/>
      <c r="V62" s="116"/>
      <c r="W62" s="116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</row>
    <row r="63" spans="1:43" s="112" customFormat="1" ht="60" customHeight="1" x14ac:dyDescent="0.25">
      <c r="A63" s="243"/>
      <c r="B63" s="240"/>
      <c r="C63" s="239"/>
      <c r="D63" s="108" t="s">
        <v>110</v>
      </c>
      <c r="E63" s="168"/>
      <c r="F63" s="169"/>
      <c r="G63" s="170"/>
      <c r="H63" s="167"/>
      <c r="I63" s="167"/>
      <c r="J63" s="167"/>
      <c r="K63" s="167"/>
      <c r="L63" s="167"/>
      <c r="M63" s="167" t="s">
        <v>168</v>
      </c>
      <c r="N63" s="167"/>
      <c r="O63" s="181"/>
      <c r="P63" s="181"/>
      <c r="Q63" s="191" t="s">
        <v>158</v>
      </c>
      <c r="R63" s="181"/>
      <c r="S63" s="172"/>
      <c r="T63" s="196"/>
      <c r="U63" s="116"/>
      <c r="V63" s="116"/>
      <c r="W63" s="116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</row>
    <row r="64" spans="1:43" s="75" customFormat="1" x14ac:dyDescent="0.2">
      <c r="A64" s="255"/>
      <c r="B64" s="228" t="s">
        <v>166</v>
      </c>
      <c r="C64" s="239"/>
      <c r="D64" s="84" t="s">
        <v>108</v>
      </c>
      <c r="E64" s="84"/>
      <c r="F64" s="85"/>
      <c r="G64" s="86"/>
      <c r="H64" s="101"/>
      <c r="I64" s="101"/>
      <c r="J64" s="101"/>
      <c r="K64" s="115"/>
      <c r="L64" s="101"/>
      <c r="M64" s="101"/>
      <c r="N64" s="101"/>
      <c r="O64" s="106"/>
      <c r="P64" s="106"/>
      <c r="Q64" s="188"/>
      <c r="R64" s="106"/>
      <c r="S64" s="106"/>
      <c r="T64" s="196"/>
      <c r="U64" s="116"/>
      <c r="V64" s="116"/>
      <c r="W64" s="116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</row>
    <row r="65" spans="1:43" s="75" customFormat="1" x14ac:dyDescent="0.2">
      <c r="A65" s="256"/>
      <c r="B65" s="229"/>
      <c r="C65" s="239"/>
      <c r="D65" s="84" t="s">
        <v>109</v>
      </c>
      <c r="E65" s="84"/>
      <c r="F65" s="85"/>
      <c r="G65" s="86"/>
      <c r="H65" s="101"/>
      <c r="I65" s="101"/>
      <c r="J65" s="101"/>
      <c r="K65" s="115"/>
      <c r="L65" s="101"/>
      <c r="M65" s="101"/>
      <c r="N65" s="101"/>
      <c r="O65" s="106"/>
      <c r="P65" s="106"/>
      <c r="Q65" s="147" t="s">
        <v>133</v>
      </c>
      <c r="R65" s="106"/>
      <c r="S65" s="106"/>
      <c r="T65" s="196"/>
      <c r="U65" s="116"/>
      <c r="V65" s="116"/>
      <c r="W65" s="116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</row>
    <row r="66" spans="1:43" s="137" customFormat="1" ht="36" customHeight="1" x14ac:dyDescent="0.2">
      <c r="A66" s="257"/>
      <c r="B66" s="230"/>
      <c r="C66" s="240"/>
      <c r="D66" s="108" t="s">
        <v>110</v>
      </c>
      <c r="E66" s="177"/>
      <c r="F66" s="178"/>
      <c r="G66" s="179"/>
      <c r="H66" s="171"/>
      <c r="I66" s="171"/>
      <c r="J66" s="171"/>
      <c r="K66" s="171"/>
      <c r="L66" s="171"/>
      <c r="M66" s="171"/>
      <c r="N66" s="171"/>
      <c r="O66" s="180"/>
      <c r="P66" s="180"/>
      <c r="Q66" s="180"/>
      <c r="R66" s="180"/>
      <c r="S66" s="180"/>
      <c r="T66" s="196"/>
      <c r="U66" s="116"/>
      <c r="V66" s="116"/>
      <c r="W66" s="116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</row>
    <row r="67" spans="1:43" s="161" customFormat="1" x14ac:dyDescent="0.25">
      <c r="A67" s="150" t="s">
        <v>127</v>
      </c>
      <c r="B67" s="151" t="s">
        <v>176</v>
      </c>
      <c r="C67" s="162"/>
      <c r="D67" s="153"/>
      <c r="E67" s="153"/>
      <c r="F67" s="154"/>
      <c r="G67" s="155"/>
      <c r="H67" s="160"/>
      <c r="I67" s="160"/>
      <c r="J67" s="160"/>
      <c r="K67" s="160"/>
      <c r="L67" s="160"/>
      <c r="M67" s="160"/>
      <c r="N67" s="160"/>
      <c r="O67" s="157"/>
      <c r="P67" s="157"/>
      <c r="Q67" s="157"/>
      <c r="R67" s="157"/>
      <c r="S67" s="157"/>
      <c r="T67" s="196"/>
      <c r="U67" s="116"/>
      <c r="V67" s="116"/>
      <c r="W67" s="116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</row>
    <row r="68" spans="1:43" s="95" customFormat="1" x14ac:dyDescent="0.25">
      <c r="A68" s="258"/>
      <c r="B68" s="228" t="s">
        <v>166</v>
      </c>
      <c r="C68" s="238" t="s">
        <v>115</v>
      </c>
      <c r="D68" s="84" t="s">
        <v>108</v>
      </c>
      <c r="E68" s="84"/>
      <c r="F68" s="85"/>
      <c r="G68" s="86"/>
      <c r="H68" s="102"/>
      <c r="I68" s="102"/>
      <c r="J68" s="102"/>
      <c r="K68" s="117"/>
      <c r="L68" s="102"/>
      <c r="M68" s="102"/>
      <c r="N68" s="102"/>
      <c r="O68" s="106"/>
      <c r="P68" s="119"/>
      <c r="Q68" s="106"/>
      <c r="R68" s="106"/>
      <c r="S68" s="106"/>
      <c r="T68" s="196"/>
      <c r="U68" s="116"/>
      <c r="V68" s="116"/>
      <c r="W68" s="116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</row>
    <row r="69" spans="1:43" s="95" customFormat="1" x14ac:dyDescent="0.25">
      <c r="A69" s="259"/>
      <c r="B69" s="229"/>
      <c r="C69" s="239"/>
      <c r="D69" s="84" t="s">
        <v>109</v>
      </c>
      <c r="E69" s="84"/>
      <c r="F69" s="85"/>
      <c r="G69" s="86"/>
      <c r="H69" s="102"/>
      <c r="I69" s="102"/>
      <c r="J69" s="102"/>
      <c r="K69" s="117"/>
      <c r="L69" s="102"/>
      <c r="M69" s="102"/>
      <c r="N69" s="102"/>
      <c r="O69" s="106"/>
      <c r="P69" s="147" t="s">
        <v>133</v>
      </c>
      <c r="Q69" s="106"/>
      <c r="R69" s="106"/>
      <c r="S69" s="106"/>
      <c r="T69" s="196"/>
      <c r="U69" s="116"/>
      <c r="V69" s="116"/>
      <c r="W69" s="116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</row>
    <row r="70" spans="1:43" s="112" customFormat="1" ht="57" customHeight="1" x14ac:dyDescent="0.25">
      <c r="A70" s="260"/>
      <c r="B70" s="230"/>
      <c r="C70" s="239"/>
      <c r="D70" s="108" t="s">
        <v>110</v>
      </c>
      <c r="E70" s="108"/>
      <c r="F70" s="109"/>
      <c r="G70" s="110"/>
      <c r="H70" s="167"/>
      <c r="I70" s="167"/>
      <c r="J70" s="167"/>
      <c r="K70" s="167"/>
      <c r="L70" s="167"/>
      <c r="M70" s="167"/>
      <c r="N70" s="167"/>
      <c r="O70" s="167"/>
      <c r="P70" s="167" t="s">
        <v>143</v>
      </c>
      <c r="Q70" s="167"/>
      <c r="R70" s="167"/>
      <c r="S70" s="167"/>
      <c r="T70" s="196"/>
      <c r="U70" s="116"/>
      <c r="V70" s="116"/>
      <c r="W70" s="116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</row>
    <row r="71" spans="1:43" s="75" customFormat="1" ht="16.5" customHeight="1" x14ac:dyDescent="0.2">
      <c r="A71" s="255"/>
      <c r="B71" s="228" t="s">
        <v>163</v>
      </c>
      <c r="C71" s="239"/>
      <c r="D71" s="84" t="s">
        <v>108</v>
      </c>
      <c r="E71" s="84"/>
      <c r="F71" s="85"/>
      <c r="G71" s="86"/>
      <c r="H71" s="101"/>
      <c r="I71" s="101"/>
      <c r="J71" s="101"/>
      <c r="K71" s="115"/>
      <c r="L71" s="115"/>
      <c r="M71" s="115"/>
      <c r="N71" s="101"/>
      <c r="O71" s="101"/>
      <c r="P71" s="124"/>
      <c r="Q71" s="124"/>
      <c r="R71" s="124"/>
      <c r="S71" s="101"/>
      <c r="T71" s="196"/>
      <c r="U71" s="115"/>
      <c r="V71" s="115"/>
      <c r="W71" s="11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</row>
    <row r="72" spans="1:43" s="75" customFormat="1" ht="18.75" customHeight="1" x14ac:dyDescent="0.2">
      <c r="A72" s="256"/>
      <c r="B72" s="229"/>
      <c r="C72" s="239"/>
      <c r="D72" s="84" t="s">
        <v>109</v>
      </c>
      <c r="E72" s="84"/>
      <c r="F72" s="85"/>
      <c r="G72" s="86"/>
      <c r="H72" s="101"/>
      <c r="I72" s="101"/>
      <c r="J72" s="101"/>
      <c r="K72" s="115"/>
      <c r="L72" s="115"/>
      <c r="M72" s="115"/>
      <c r="N72" s="174"/>
      <c r="O72" s="126"/>
      <c r="P72" s="126"/>
      <c r="Q72" s="126"/>
      <c r="R72" s="126"/>
      <c r="S72" s="101"/>
      <c r="T72" s="196"/>
      <c r="U72" s="206"/>
      <c r="V72" s="206"/>
      <c r="W72" s="206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</row>
    <row r="73" spans="1:43" s="137" customFormat="1" ht="50.25" customHeight="1" x14ac:dyDescent="0.2">
      <c r="A73" s="257"/>
      <c r="B73" s="230"/>
      <c r="C73" s="239"/>
      <c r="D73" s="108" t="s">
        <v>110</v>
      </c>
      <c r="E73" s="108"/>
      <c r="F73" s="109"/>
      <c r="G73" s="110"/>
      <c r="H73" s="167" t="s">
        <v>132</v>
      </c>
      <c r="I73" s="167"/>
      <c r="J73" s="167"/>
      <c r="K73" s="167"/>
      <c r="L73" s="167"/>
      <c r="M73" s="167"/>
      <c r="N73" s="167" t="s">
        <v>161</v>
      </c>
      <c r="O73" s="167" t="s">
        <v>149</v>
      </c>
      <c r="P73" s="167" t="s">
        <v>150</v>
      </c>
      <c r="Q73" s="136"/>
      <c r="R73" s="136"/>
      <c r="S73" s="136"/>
      <c r="T73" s="196"/>
      <c r="U73" s="206"/>
      <c r="V73" s="206"/>
      <c r="W73" s="206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</row>
    <row r="74" spans="1:43" s="75" customFormat="1" ht="15.75" customHeight="1" x14ac:dyDescent="0.2">
      <c r="A74" s="255"/>
      <c r="B74" s="238" t="s">
        <v>164</v>
      </c>
      <c r="C74" s="239"/>
      <c r="D74" s="84" t="s">
        <v>108</v>
      </c>
      <c r="E74" s="84"/>
      <c r="F74" s="85"/>
      <c r="G74" s="86"/>
      <c r="H74" s="101"/>
      <c r="I74" s="101"/>
      <c r="J74" s="101"/>
      <c r="K74" s="101"/>
      <c r="L74" s="101"/>
      <c r="M74" s="101"/>
      <c r="N74" s="101"/>
      <c r="O74" s="101"/>
      <c r="P74" s="124"/>
      <c r="Q74" s="124"/>
      <c r="R74" s="124"/>
      <c r="S74" s="124"/>
      <c r="T74" s="196"/>
      <c r="U74" s="206"/>
      <c r="V74" s="206"/>
      <c r="W74" s="206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</row>
    <row r="75" spans="1:43" s="75" customFormat="1" ht="15.75" customHeight="1" x14ac:dyDescent="0.2">
      <c r="A75" s="256"/>
      <c r="B75" s="239"/>
      <c r="C75" s="239"/>
      <c r="D75" s="84" t="s">
        <v>109</v>
      </c>
      <c r="E75" s="84"/>
      <c r="F75" s="85"/>
      <c r="G75" s="86"/>
      <c r="H75" s="101"/>
      <c r="I75" s="101"/>
      <c r="J75" s="101"/>
      <c r="K75" s="101"/>
      <c r="L75" s="101"/>
      <c r="M75" s="101"/>
      <c r="N75" s="101"/>
      <c r="O75" s="101"/>
      <c r="P75" s="126"/>
      <c r="Q75" s="126"/>
      <c r="R75" s="126"/>
      <c r="S75" s="101"/>
      <c r="T75" s="196"/>
      <c r="U75" s="206"/>
      <c r="V75" s="206"/>
      <c r="W75" s="206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</row>
    <row r="76" spans="1:43" s="137" customFormat="1" ht="48.75" customHeight="1" x14ac:dyDescent="0.2">
      <c r="A76" s="257"/>
      <c r="B76" s="240"/>
      <c r="C76" s="239"/>
      <c r="D76" s="108" t="s">
        <v>110</v>
      </c>
      <c r="E76" s="108"/>
      <c r="F76" s="109"/>
      <c r="G76" s="110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96"/>
      <c r="U76" s="206"/>
      <c r="V76" s="206"/>
      <c r="W76" s="206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</row>
    <row r="77" spans="1:43" s="75" customFormat="1" ht="16.5" customHeight="1" x14ac:dyDescent="0.2">
      <c r="A77" s="255"/>
      <c r="B77" s="228" t="s">
        <v>165</v>
      </c>
      <c r="C77" s="239"/>
      <c r="D77" s="84" t="s">
        <v>108</v>
      </c>
      <c r="E77" s="84"/>
      <c r="F77" s="85"/>
      <c r="G77" s="86"/>
      <c r="H77" s="101"/>
      <c r="I77" s="101"/>
      <c r="J77" s="101"/>
      <c r="K77" s="101"/>
      <c r="L77" s="101"/>
      <c r="M77" s="101"/>
      <c r="N77" s="115"/>
      <c r="O77" s="115"/>
      <c r="P77" s="101"/>
      <c r="Q77" s="124"/>
      <c r="R77" s="124"/>
      <c r="S77" s="125"/>
      <c r="T77" s="196"/>
      <c r="U77" s="186"/>
      <c r="V77" s="116"/>
      <c r="W77" s="116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</row>
    <row r="78" spans="1:43" s="75" customFormat="1" x14ac:dyDescent="0.2">
      <c r="A78" s="256"/>
      <c r="B78" s="229"/>
      <c r="C78" s="239"/>
      <c r="D78" s="84" t="s">
        <v>109</v>
      </c>
      <c r="E78" s="84"/>
      <c r="F78" s="85"/>
      <c r="G78" s="86"/>
      <c r="H78" s="101"/>
      <c r="I78" s="101"/>
      <c r="J78" s="101"/>
      <c r="K78" s="101"/>
      <c r="L78" s="107"/>
      <c r="M78" s="107"/>
      <c r="N78" s="115"/>
      <c r="O78" s="126"/>
      <c r="P78" s="126"/>
      <c r="Q78" s="126"/>
      <c r="R78" s="126"/>
      <c r="S78" s="129"/>
      <c r="T78" s="196"/>
      <c r="U78" s="186"/>
      <c r="V78" s="116"/>
      <c r="W78" s="116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</row>
    <row r="79" spans="1:43" s="137" customFormat="1" ht="54" customHeight="1" x14ac:dyDescent="0.2">
      <c r="A79" s="257"/>
      <c r="B79" s="230"/>
      <c r="C79" s="239"/>
      <c r="D79" s="108" t="s">
        <v>110</v>
      </c>
      <c r="E79" s="108"/>
      <c r="F79" s="109"/>
      <c r="G79" s="110"/>
      <c r="H79" s="167"/>
      <c r="I79" s="167"/>
      <c r="J79" s="167"/>
      <c r="K79" s="167"/>
      <c r="L79" s="167"/>
      <c r="M79" s="167"/>
      <c r="N79" s="167"/>
      <c r="O79" s="167"/>
      <c r="P79" s="167" t="s">
        <v>151</v>
      </c>
      <c r="Q79" s="167"/>
      <c r="R79" s="167"/>
      <c r="S79" s="167"/>
      <c r="T79" s="196"/>
      <c r="U79" s="186"/>
      <c r="V79" s="116"/>
      <c r="W79" s="116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</row>
    <row r="80" spans="1:43" s="75" customFormat="1" x14ac:dyDescent="0.2">
      <c r="A80" s="255"/>
      <c r="B80" s="228" t="s">
        <v>120</v>
      </c>
      <c r="C80" s="239"/>
      <c r="D80" s="84" t="s">
        <v>108</v>
      </c>
      <c r="E80" s="84"/>
      <c r="F80" s="85"/>
      <c r="G80" s="86"/>
      <c r="H80" s="101"/>
      <c r="I80" s="101"/>
      <c r="J80" s="101"/>
      <c r="K80" s="101"/>
      <c r="L80" s="107"/>
      <c r="M80" s="107"/>
      <c r="N80" s="115"/>
      <c r="O80" s="124"/>
      <c r="P80" s="124"/>
      <c r="Q80" s="115"/>
      <c r="R80" s="101"/>
      <c r="S80" s="129"/>
      <c r="T80" s="196"/>
      <c r="U80" s="186"/>
      <c r="V80" s="116"/>
      <c r="W80" s="116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</row>
    <row r="81" spans="1:43" s="75" customFormat="1" x14ac:dyDescent="0.2">
      <c r="A81" s="256"/>
      <c r="B81" s="229"/>
      <c r="C81" s="239"/>
      <c r="D81" s="84" t="s">
        <v>109</v>
      </c>
      <c r="E81" s="84"/>
      <c r="F81" s="85"/>
      <c r="G81" s="86"/>
      <c r="H81" s="101"/>
      <c r="I81" s="101"/>
      <c r="J81" s="101"/>
      <c r="K81" s="101"/>
      <c r="L81" s="107"/>
      <c r="M81" s="107"/>
      <c r="N81" s="174"/>
      <c r="O81" s="126"/>
      <c r="P81" s="174"/>
      <c r="Q81" s="174"/>
      <c r="R81" s="174"/>
      <c r="S81" s="129"/>
      <c r="T81" s="196"/>
      <c r="U81" s="186"/>
      <c r="V81" s="116"/>
      <c r="W81" s="116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</row>
    <row r="82" spans="1:43" s="137" customFormat="1" ht="54.75" customHeight="1" x14ac:dyDescent="0.2">
      <c r="A82" s="257"/>
      <c r="B82" s="230"/>
      <c r="C82" s="240"/>
      <c r="D82" s="108" t="s">
        <v>110</v>
      </c>
      <c r="E82" s="140"/>
      <c r="F82" s="141"/>
      <c r="G82" s="141"/>
      <c r="H82" s="167"/>
      <c r="I82" s="167"/>
      <c r="J82" s="167"/>
      <c r="K82" s="167"/>
      <c r="L82" s="167"/>
      <c r="M82" s="167"/>
      <c r="N82" s="167" t="s">
        <v>161</v>
      </c>
      <c r="O82" s="167" t="s">
        <v>145</v>
      </c>
      <c r="P82" s="167" t="s">
        <v>144</v>
      </c>
      <c r="Q82" s="167"/>
      <c r="R82" s="167"/>
      <c r="S82" s="167"/>
      <c r="T82" s="196"/>
      <c r="U82" s="186"/>
      <c r="V82" s="116"/>
      <c r="W82" s="116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</row>
    <row r="83" spans="1:43" s="161" customFormat="1" ht="18.75" customHeight="1" x14ac:dyDescent="0.25">
      <c r="A83" s="150" t="s">
        <v>128</v>
      </c>
      <c r="B83" s="151" t="s">
        <v>177</v>
      </c>
      <c r="C83" s="162"/>
      <c r="D83" s="153"/>
      <c r="E83" s="153"/>
      <c r="F83" s="163"/>
      <c r="G83" s="164"/>
      <c r="H83" s="165"/>
      <c r="I83" s="165"/>
      <c r="J83" s="165"/>
      <c r="K83" s="165"/>
      <c r="L83" s="165"/>
      <c r="M83" s="165"/>
      <c r="N83" s="165"/>
      <c r="O83" s="165"/>
      <c r="P83" s="165"/>
      <c r="Q83" s="160"/>
      <c r="R83" s="160"/>
      <c r="S83" s="160"/>
      <c r="T83" s="196"/>
      <c r="U83" s="116"/>
      <c r="V83" s="116"/>
      <c r="W83" s="116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</row>
    <row r="84" spans="1:43" s="75" customFormat="1" ht="18.75" customHeight="1" x14ac:dyDescent="0.2">
      <c r="A84" s="255"/>
      <c r="B84" s="228" t="s">
        <v>160</v>
      </c>
      <c r="C84" s="228" t="s">
        <v>116</v>
      </c>
      <c r="D84" s="84" t="s">
        <v>108</v>
      </c>
      <c r="E84" s="84"/>
      <c r="F84" s="85"/>
      <c r="G84" s="86"/>
      <c r="H84" s="101"/>
      <c r="I84" s="101"/>
      <c r="J84" s="101"/>
      <c r="K84" s="115"/>
      <c r="L84" s="116"/>
      <c r="M84" s="116"/>
      <c r="N84" s="124"/>
      <c r="O84" s="124"/>
      <c r="P84" s="124"/>
      <c r="Q84" s="124"/>
      <c r="R84" s="124"/>
      <c r="S84" s="124"/>
      <c r="T84" s="196"/>
      <c r="U84" s="115"/>
      <c r="V84" s="116"/>
      <c r="W84" s="116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</row>
    <row r="85" spans="1:43" s="75" customFormat="1" ht="18" customHeight="1" x14ac:dyDescent="0.2">
      <c r="A85" s="256"/>
      <c r="B85" s="229"/>
      <c r="C85" s="229"/>
      <c r="D85" s="84" t="s">
        <v>109</v>
      </c>
      <c r="E85" s="84"/>
      <c r="F85" s="85"/>
      <c r="G85" s="86"/>
      <c r="H85" s="101"/>
      <c r="I85" s="101"/>
      <c r="J85" s="101"/>
      <c r="K85" s="115"/>
      <c r="L85" s="116"/>
      <c r="M85" s="176"/>
      <c r="N85" s="130"/>
      <c r="O85" s="127"/>
      <c r="P85" s="126"/>
      <c r="Q85" s="126"/>
      <c r="R85" s="126"/>
      <c r="S85" s="101"/>
      <c r="T85" s="196"/>
      <c r="U85" s="206"/>
      <c r="V85" s="116"/>
      <c r="W85" s="116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</row>
    <row r="86" spans="1:43" s="137" customFormat="1" ht="65.25" customHeight="1" x14ac:dyDescent="0.2">
      <c r="A86" s="257"/>
      <c r="B86" s="230"/>
      <c r="C86" s="229"/>
      <c r="D86" s="108" t="s">
        <v>110</v>
      </c>
      <c r="E86" s="182"/>
      <c r="F86" s="182"/>
      <c r="G86" s="182"/>
      <c r="H86" s="182"/>
      <c r="I86" s="182"/>
      <c r="J86" s="182"/>
      <c r="K86" s="182"/>
      <c r="L86" s="182"/>
      <c r="M86" s="192" t="s">
        <v>162</v>
      </c>
      <c r="N86" s="182" t="s">
        <v>172</v>
      </c>
      <c r="O86" s="182" t="s">
        <v>173</v>
      </c>
      <c r="P86" s="182"/>
      <c r="Q86" s="182"/>
      <c r="R86" s="136"/>
      <c r="S86" s="136"/>
      <c r="T86" s="196"/>
      <c r="U86" s="206"/>
      <c r="V86" s="116"/>
      <c r="W86" s="116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</row>
    <row r="87" spans="1:43" s="75" customFormat="1" ht="18" customHeight="1" x14ac:dyDescent="0.2">
      <c r="A87" s="261"/>
      <c r="B87" s="228" t="s">
        <v>121</v>
      </c>
      <c r="C87" s="229"/>
      <c r="D87" s="84" t="s">
        <v>108</v>
      </c>
      <c r="E87" s="134"/>
      <c r="F87" s="131"/>
      <c r="G87" s="131"/>
      <c r="H87" s="134"/>
      <c r="I87" s="134"/>
      <c r="J87" s="134"/>
      <c r="K87" s="134"/>
      <c r="L87" s="134"/>
      <c r="M87" s="134"/>
      <c r="N87" s="134"/>
      <c r="O87" s="134"/>
      <c r="P87" s="135"/>
      <c r="Q87" s="134"/>
      <c r="R87" s="101"/>
      <c r="S87" s="101"/>
      <c r="T87" s="196"/>
      <c r="U87" s="206"/>
      <c r="V87" s="116"/>
      <c r="W87" s="116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</row>
    <row r="88" spans="1:43" s="75" customFormat="1" x14ac:dyDescent="0.2">
      <c r="A88" s="261"/>
      <c r="B88" s="229"/>
      <c r="C88" s="229"/>
      <c r="D88" s="84" t="s">
        <v>109</v>
      </c>
      <c r="E88" s="134"/>
      <c r="F88" s="131"/>
      <c r="G88" s="131"/>
      <c r="H88" s="134"/>
      <c r="I88" s="134"/>
      <c r="J88" s="134"/>
      <c r="K88" s="134"/>
      <c r="L88" s="134"/>
      <c r="M88" s="134"/>
      <c r="N88" s="134"/>
      <c r="O88" s="134"/>
      <c r="P88" s="147" t="s">
        <v>133</v>
      </c>
      <c r="Q88" s="134"/>
      <c r="R88" s="101"/>
      <c r="S88" s="101"/>
      <c r="T88" s="196"/>
      <c r="U88" s="206"/>
      <c r="V88" s="116"/>
      <c r="W88" s="116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</row>
    <row r="89" spans="1:43" s="137" customFormat="1" ht="39.75" customHeight="1" x14ac:dyDescent="0.2">
      <c r="A89" s="261"/>
      <c r="B89" s="230"/>
      <c r="C89" s="229"/>
      <c r="D89" s="108" t="s">
        <v>110</v>
      </c>
      <c r="E89" s="138"/>
      <c r="F89" s="139"/>
      <c r="G89" s="139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96"/>
      <c r="U89" s="206"/>
      <c r="V89" s="116"/>
      <c r="W89" s="116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</row>
    <row r="90" spans="1:43" s="75" customFormat="1" x14ac:dyDescent="0.2">
      <c r="A90" s="262"/>
      <c r="B90" s="228" t="s">
        <v>122</v>
      </c>
      <c r="C90" s="229"/>
      <c r="D90" s="84" t="s">
        <v>108</v>
      </c>
      <c r="E90" s="84"/>
      <c r="F90" s="131"/>
      <c r="G90" s="131"/>
      <c r="H90" s="134"/>
      <c r="I90" s="134"/>
      <c r="J90" s="134"/>
      <c r="K90" s="134"/>
      <c r="L90" s="134"/>
      <c r="M90" s="134"/>
      <c r="N90" s="134"/>
      <c r="O90" s="134"/>
      <c r="P90" s="268"/>
      <c r="Q90" s="268"/>
      <c r="R90" s="135"/>
      <c r="S90" s="135"/>
      <c r="T90" s="196"/>
      <c r="U90" s="206"/>
      <c r="V90" s="116"/>
      <c r="W90" s="116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</row>
    <row r="91" spans="1:43" s="75" customFormat="1" x14ac:dyDescent="0.2">
      <c r="A91" s="263"/>
      <c r="B91" s="229"/>
      <c r="C91" s="229"/>
      <c r="D91" s="84" t="s">
        <v>109</v>
      </c>
      <c r="E91" s="84"/>
      <c r="F91" s="131"/>
      <c r="G91" s="131"/>
      <c r="H91" s="134"/>
      <c r="I91" s="134"/>
      <c r="J91" s="134"/>
      <c r="K91" s="134"/>
      <c r="L91" s="134"/>
      <c r="M91" s="134"/>
      <c r="N91" s="134"/>
      <c r="O91" s="134"/>
      <c r="P91" s="266"/>
      <c r="Q91" s="134"/>
      <c r="R91" s="265"/>
      <c r="S91" s="134"/>
      <c r="T91" s="196"/>
      <c r="U91" s="206"/>
      <c r="V91" s="116"/>
      <c r="W91" s="116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</row>
    <row r="92" spans="1:43" s="137" customFormat="1" ht="42" customHeight="1" x14ac:dyDescent="0.2">
      <c r="A92" s="264"/>
      <c r="B92" s="230"/>
      <c r="C92" s="229"/>
      <c r="D92" s="108" t="s">
        <v>110</v>
      </c>
      <c r="E92" s="108"/>
      <c r="F92" s="139"/>
      <c r="G92" s="139"/>
      <c r="H92" s="138"/>
      <c r="I92" s="138"/>
      <c r="J92" s="138"/>
      <c r="K92" s="138"/>
      <c r="L92" s="138"/>
      <c r="M92" s="138"/>
      <c r="N92" s="138"/>
      <c r="O92" s="138"/>
      <c r="P92" s="267" t="s">
        <v>161</v>
      </c>
      <c r="Q92" s="138"/>
      <c r="R92" s="138"/>
      <c r="S92" s="138"/>
      <c r="T92" s="196"/>
      <c r="U92" s="206"/>
      <c r="V92" s="116"/>
      <c r="W92" s="116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</row>
    <row r="93" spans="1:43" s="75" customFormat="1" ht="17.25" customHeight="1" x14ac:dyDescent="0.2">
      <c r="A93" s="255"/>
      <c r="B93" s="228" t="s">
        <v>96</v>
      </c>
      <c r="C93" s="229"/>
      <c r="D93" s="84" t="s">
        <v>108</v>
      </c>
      <c r="E93" s="92"/>
      <c r="F93" s="85"/>
      <c r="G93" s="86"/>
      <c r="H93" s="101"/>
      <c r="I93" s="101"/>
      <c r="J93" s="101"/>
      <c r="K93" s="101"/>
      <c r="L93" s="106"/>
      <c r="M93" s="106"/>
      <c r="N93" s="107"/>
      <c r="O93" s="101"/>
      <c r="P93" s="101"/>
      <c r="Q93" s="115"/>
      <c r="R93" s="124"/>
      <c r="S93" s="124"/>
      <c r="T93" s="196"/>
      <c r="U93" s="185"/>
      <c r="V93" s="116"/>
      <c r="W93" s="116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</row>
    <row r="94" spans="1:43" s="75" customFormat="1" ht="15.75" customHeight="1" x14ac:dyDescent="0.2">
      <c r="A94" s="256"/>
      <c r="B94" s="229"/>
      <c r="C94" s="229"/>
      <c r="D94" s="84" t="s">
        <v>109</v>
      </c>
      <c r="E94" s="92"/>
      <c r="F94" s="85"/>
      <c r="G94" s="86"/>
      <c r="H94" s="101"/>
      <c r="I94" s="101"/>
      <c r="J94" s="101"/>
      <c r="K94" s="101"/>
      <c r="L94" s="106"/>
      <c r="M94" s="106"/>
      <c r="N94" s="107"/>
      <c r="O94" s="101"/>
      <c r="P94" s="189"/>
      <c r="Q94" s="115"/>
      <c r="R94" s="126"/>
      <c r="S94" s="115"/>
      <c r="T94" s="196"/>
      <c r="U94" s="206"/>
      <c r="V94" s="116"/>
      <c r="W94" s="116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</row>
    <row r="95" spans="1:43" s="137" customFormat="1" ht="35.25" customHeight="1" x14ac:dyDescent="0.2">
      <c r="A95" s="257"/>
      <c r="B95" s="230"/>
      <c r="C95" s="229"/>
      <c r="D95" s="108" t="s">
        <v>110</v>
      </c>
      <c r="E95" s="113"/>
      <c r="F95" s="109"/>
      <c r="G95" s="110"/>
      <c r="H95" s="136"/>
      <c r="I95" s="136"/>
      <c r="J95" s="136"/>
      <c r="K95" s="136"/>
      <c r="L95" s="136"/>
      <c r="M95" s="136"/>
      <c r="N95" s="136"/>
      <c r="O95" s="136"/>
      <c r="P95" s="167" t="s">
        <v>181</v>
      </c>
      <c r="Q95" s="136"/>
      <c r="R95" s="167" t="s">
        <v>180</v>
      </c>
      <c r="S95" s="136"/>
      <c r="T95" s="196"/>
      <c r="U95" s="206"/>
      <c r="V95" s="116"/>
      <c r="W95" s="116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</row>
    <row r="96" spans="1:43" s="75" customFormat="1" x14ac:dyDescent="0.2">
      <c r="A96" s="255"/>
      <c r="B96" s="228" t="s">
        <v>179</v>
      </c>
      <c r="C96" s="229"/>
      <c r="D96" s="84" t="s">
        <v>108</v>
      </c>
      <c r="E96" s="84"/>
      <c r="F96" s="85"/>
      <c r="G96" s="86"/>
      <c r="H96" s="101"/>
      <c r="I96" s="101"/>
      <c r="J96" s="101"/>
      <c r="K96" s="101"/>
      <c r="L96" s="106"/>
      <c r="M96" s="106"/>
      <c r="N96" s="107"/>
      <c r="O96" s="101"/>
      <c r="P96" s="101"/>
      <c r="Q96" s="115"/>
      <c r="R96" s="124"/>
      <c r="S96" s="124"/>
      <c r="T96" s="196"/>
      <c r="U96" s="206"/>
      <c r="V96" s="116"/>
      <c r="W96" s="116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</row>
    <row r="97" spans="1:43" s="75" customFormat="1" x14ac:dyDescent="0.2">
      <c r="A97" s="256"/>
      <c r="B97" s="229"/>
      <c r="C97" s="229"/>
      <c r="D97" s="84" t="s">
        <v>109</v>
      </c>
      <c r="E97" s="84"/>
      <c r="F97" s="85"/>
      <c r="G97" s="86"/>
      <c r="H97" s="101"/>
      <c r="I97" s="101"/>
      <c r="J97" s="101"/>
      <c r="K97" s="101"/>
      <c r="L97" s="106"/>
      <c r="M97" s="106"/>
      <c r="N97" s="107"/>
      <c r="O97" s="101"/>
      <c r="P97" s="174"/>
      <c r="Q97" s="115"/>
      <c r="R97" s="126"/>
      <c r="S97" s="115"/>
      <c r="T97" s="196"/>
      <c r="U97" s="206"/>
      <c r="V97" s="116"/>
      <c r="W97" s="116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</row>
    <row r="98" spans="1:43" s="137" customFormat="1" ht="38.25" customHeight="1" x14ac:dyDescent="0.2">
      <c r="A98" s="257"/>
      <c r="B98" s="230"/>
      <c r="C98" s="230"/>
      <c r="D98" s="108" t="s">
        <v>110</v>
      </c>
      <c r="E98" s="108"/>
      <c r="F98" s="109"/>
      <c r="G98" s="110"/>
      <c r="H98" s="136"/>
      <c r="I98" s="136"/>
      <c r="J98" s="136"/>
      <c r="K98" s="136"/>
      <c r="L98" s="136"/>
      <c r="M98" s="136"/>
      <c r="N98" s="136"/>
      <c r="O98" s="136"/>
      <c r="P98" s="167" t="s">
        <v>181</v>
      </c>
      <c r="Q98" s="136"/>
      <c r="R98" s="167" t="s">
        <v>180</v>
      </c>
      <c r="S98" s="136"/>
      <c r="T98" s="196"/>
      <c r="U98" s="206"/>
      <c r="V98" s="116"/>
      <c r="W98" s="116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</row>
    <row r="99" spans="1:43" s="161" customFormat="1" ht="19.5" customHeight="1" x14ac:dyDescent="0.25">
      <c r="A99" s="150" t="s">
        <v>129</v>
      </c>
      <c r="B99" s="151" t="s">
        <v>97</v>
      </c>
      <c r="C99" s="162"/>
      <c r="D99" s="153"/>
      <c r="E99" s="166"/>
      <c r="F99" s="154"/>
      <c r="G99" s="155"/>
      <c r="H99" s="160"/>
      <c r="I99" s="160"/>
      <c r="J99" s="160"/>
      <c r="K99" s="160"/>
      <c r="L99" s="157"/>
      <c r="M99" s="157"/>
      <c r="N99" s="157"/>
      <c r="O99" s="160"/>
      <c r="P99" s="160"/>
      <c r="Q99" s="160"/>
      <c r="R99" s="160"/>
      <c r="S99" s="160"/>
      <c r="T99" s="222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</row>
    <row r="100" spans="1:43" s="75" customFormat="1" ht="18" customHeight="1" x14ac:dyDescent="0.2">
      <c r="A100" s="258"/>
      <c r="B100" s="228" t="s">
        <v>98</v>
      </c>
      <c r="C100" s="228" t="s">
        <v>117</v>
      </c>
      <c r="D100" s="84" t="s">
        <v>108</v>
      </c>
      <c r="E100" s="84"/>
      <c r="F100" s="85"/>
      <c r="G100" s="86"/>
      <c r="H100" s="101"/>
      <c r="I100" s="101"/>
      <c r="J100" s="101"/>
      <c r="K100" s="101"/>
      <c r="L100" s="106"/>
      <c r="M100" s="106"/>
      <c r="N100" s="116"/>
      <c r="O100" s="115"/>
      <c r="P100" s="124"/>
      <c r="Q100" s="124"/>
      <c r="R100" s="124"/>
      <c r="S100" s="124"/>
      <c r="T100" s="222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205"/>
      <c r="AI100" s="205"/>
      <c r="AJ100" s="115"/>
      <c r="AK100" s="115"/>
      <c r="AL100" s="205"/>
      <c r="AM100" s="205"/>
      <c r="AN100" s="115"/>
      <c r="AO100" s="115"/>
      <c r="AP100" s="205"/>
      <c r="AQ100" s="205"/>
    </row>
    <row r="101" spans="1:43" s="75" customFormat="1" ht="18.75" customHeight="1" x14ac:dyDescent="0.2">
      <c r="A101" s="259"/>
      <c r="B101" s="229"/>
      <c r="C101" s="229"/>
      <c r="D101" s="84" t="s">
        <v>109</v>
      </c>
      <c r="E101" s="84"/>
      <c r="F101" s="85"/>
      <c r="G101" s="86"/>
      <c r="H101" s="101"/>
      <c r="I101" s="101"/>
      <c r="J101" s="101"/>
      <c r="K101" s="126"/>
      <c r="L101" s="121"/>
      <c r="M101" s="121"/>
      <c r="N101" s="121"/>
      <c r="O101" s="184"/>
      <c r="P101" s="147" t="s">
        <v>133</v>
      </c>
      <c r="Q101" s="101"/>
      <c r="R101" s="101"/>
      <c r="S101" s="126"/>
      <c r="T101" s="222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205"/>
      <c r="AI101" s="205"/>
      <c r="AJ101" s="115"/>
      <c r="AK101" s="115"/>
      <c r="AL101" s="205"/>
      <c r="AM101" s="205"/>
      <c r="AN101" s="115"/>
      <c r="AO101" s="115"/>
      <c r="AP101" s="205"/>
      <c r="AQ101" s="205"/>
    </row>
    <row r="102" spans="1:43" s="137" customFormat="1" ht="72.75" customHeight="1" x14ac:dyDescent="0.2">
      <c r="A102" s="260"/>
      <c r="B102" s="230"/>
      <c r="C102" s="230"/>
      <c r="D102" s="108" t="s">
        <v>110</v>
      </c>
      <c r="E102" s="108"/>
      <c r="F102" s="109"/>
      <c r="G102" s="110"/>
      <c r="H102" s="136"/>
      <c r="I102" s="136"/>
      <c r="J102" s="136"/>
      <c r="K102" s="167"/>
      <c r="L102" s="167"/>
      <c r="M102" s="167"/>
      <c r="N102" s="167"/>
      <c r="O102" s="167" t="s">
        <v>152</v>
      </c>
      <c r="P102" s="167" t="s">
        <v>153</v>
      </c>
      <c r="Q102" s="136"/>
      <c r="R102" s="136"/>
      <c r="S102" s="167" t="s">
        <v>175</v>
      </c>
      <c r="T102" s="222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205"/>
      <c r="AI102" s="205"/>
      <c r="AJ102" s="115"/>
      <c r="AK102" s="115"/>
      <c r="AL102" s="205"/>
      <c r="AM102" s="205"/>
      <c r="AN102" s="115"/>
      <c r="AO102" s="115"/>
      <c r="AP102" s="205"/>
      <c r="AQ102" s="205"/>
    </row>
    <row r="103" spans="1:43" s="158" customFormat="1" ht="18.75" customHeight="1" x14ac:dyDescent="0.2">
      <c r="A103" s="150"/>
      <c r="B103" s="151"/>
      <c r="C103" s="162"/>
      <c r="D103" s="153"/>
      <c r="E103" s="153"/>
      <c r="F103" s="154"/>
      <c r="G103" s="155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222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205"/>
      <c r="AK103" s="205"/>
      <c r="AL103" s="205"/>
      <c r="AM103" s="205"/>
      <c r="AN103" s="205"/>
      <c r="AO103" s="205"/>
      <c r="AP103" s="205"/>
      <c r="AQ103" s="205"/>
    </row>
    <row r="104" spans="1:43" s="94" customFormat="1" ht="19.5" customHeight="1" x14ac:dyDescent="0.2">
      <c r="A104" s="219" t="s">
        <v>83</v>
      </c>
      <c r="B104" s="231" t="s">
        <v>87</v>
      </c>
      <c r="C104" s="210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  <c r="T104" s="222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205"/>
      <c r="AM104" s="205"/>
      <c r="AN104" s="205"/>
      <c r="AO104" s="205"/>
      <c r="AP104" s="205"/>
      <c r="AQ104" s="205"/>
    </row>
    <row r="105" spans="1:43" s="75" customFormat="1" ht="20.25" customHeight="1" x14ac:dyDescent="0.2">
      <c r="A105" s="220"/>
      <c r="B105" s="232"/>
      <c r="C105" s="213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5"/>
      <c r="T105" s="222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8"/>
      <c r="AM105" s="208"/>
      <c r="AN105" s="208"/>
      <c r="AO105" s="208"/>
      <c r="AP105" s="208"/>
      <c r="AQ105" s="208"/>
    </row>
    <row r="106" spans="1:43" s="87" customFormat="1" ht="27.75" customHeight="1" x14ac:dyDescent="0.2">
      <c r="A106" s="221"/>
      <c r="B106" s="233"/>
      <c r="C106" s="216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8"/>
      <c r="T106" s="223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205"/>
      <c r="AM106" s="205"/>
      <c r="AN106" s="205"/>
      <c r="AO106" s="205"/>
      <c r="AP106" s="205"/>
      <c r="AQ106" s="205"/>
    </row>
    <row r="107" spans="1:43" s="75" customFormat="1" ht="14.25" customHeight="1" x14ac:dyDescent="0.2">
      <c r="A107" s="96"/>
      <c r="B107" s="60"/>
      <c r="C107" s="60"/>
      <c r="D107" s="62"/>
      <c r="E107" s="62"/>
      <c r="F107" s="62"/>
      <c r="G107" s="62"/>
      <c r="T107" s="61"/>
      <c r="U107" s="61"/>
      <c r="V107" s="61"/>
      <c r="W107" s="61"/>
      <c r="X107" s="248"/>
      <c r="Y107" s="248"/>
    </row>
    <row r="108" spans="1:43" s="75" customFormat="1" ht="14.25" customHeight="1" x14ac:dyDescent="0.2">
      <c r="A108" s="96"/>
      <c r="B108" s="67"/>
      <c r="C108" s="67"/>
      <c r="D108" s="225"/>
      <c r="E108" s="225"/>
      <c r="F108" s="225"/>
      <c r="G108" s="225"/>
      <c r="H108" s="225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61"/>
      <c r="T108" s="61"/>
      <c r="U108" s="227"/>
      <c r="V108" s="227"/>
      <c r="W108" s="227"/>
    </row>
    <row r="109" spans="1:43" s="75" customFormat="1" ht="15.4" customHeight="1" x14ac:dyDescent="0.2">
      <c r="B109" s="69" t="s">
        <v>74</v>
      </c>
      <c r="C109" s="69"/>
      <c r="D109" s="62"/>
      <c r="E109" s="61"/>
      <c r="F109" s="63"/>
      <c r="G109" s="64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S109" s="71" t="s">
        <v>4</v>
      </c>
      <c r="T109" s="61"/>
      <c r="U109" s="61"/>
      <c r="V109" s="61"/>
      <c r="W109" s="61"/>
    </row>
    <row r="110" spans="1:43" s="95" customFormat="1" x14ac:dyDescent="0.25">
      <c r="A110" s="70"/>
      <c r="B110" s="60"/>
      <c r="C110" s="60"/>
      <c r="D110" s="62"/>
      <c r="E110" s="61"/>
      <c r="F110" s="63"/>
      <c r="G110" s="64"/>
      <c r="H110" s="61"/>
      <c r="I110" s="61"/>
      <c r="J110" s="61"/>
      <c r="K110" s="227"/>
      <c r="L110" s="227"/>
      <c r="M110" s="227"/>
      <c r="N110" s="227"/>
      <c r="O110" s="227"/>
      <c r="P110" s="227"/>
      <c r="Q110" s="227"/>
      <c r="R110" s="227"/>
      <c r="S110" s="61"/>
      <c r="T110" s="61"/>
      <c r="U110" s="61"/>
      <c r="V110" s="61"/>
      <c r="W110" s="61"/>
    </row>
    <row r="111" spans="1:43" s="75" customFormat="1" x14ac:dyDescent="0.2">
      <c r="A111" s="70"/>
      <c r="B111" s="60"/>
      <c r="C111" s="60"/>
      <c r="D111" s="68"/>
      <c r="E111" s="60"/>
      <c r="F111" s="65"/>
      <c r="G111" s="66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1:43" s="75" customFormat="1" x14ac:dyDescent="0.2">
      <c r="A112" s="70"/>
      <c r="B112" s="60"/>
      <c r="C112" s="60"/>
      <c r="D112" s="68"/>
      <c r="E112" s="60"/>
      <c r="F112" s="65"/>
      <c r="G112" s="66"/>
      <c r="H112" s="61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61"/>
      <c r="T112" s="61"/>
      <c r="U112" s="61"/>
      <c r="V112" s="61"/>
      <c r="W112" s="61"/>
    </row>
    <row r="113" spans="1:23" s="95" customFormat="1" ht="31.5" customHeight="1" x14ac:dyDescent="0.25">
      <c r="A113" s="70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</row>
    <row r="114" spans="1:23" s="75" customFormat="1" x14ac:dyDescent="0.2">
      <c r="A114" s="70"/>
      <c r="B114" s="60"/>
      <c r="C114" s="60"/>
      <c r="D114" s="68"/>
      <c r="E114" s="60"/>
      <c r="F114" s="65"/>
      <c r="G114" s="66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23" s="75" customFormat="1" x14ac:dyDescent="0.2">
      <c r="A115" s="70"/>
      <c r="B115" s="60"/>
      <c r="C115" s="60"/>
      <c r="D115" s="68"/>
      <c r="E115" s="60"/>
      <c r="F115" s="65"/>
      <c r="G115" s="66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1:23" x14ac:dyDescent="0.2">
      <c r="A116" s="70"/>
      <c r="D116" s="68"/>
      <c r="E116" s="60"/>
      <c r="F116" s="65"/>
      <c r="G116" s="66"/>
    </row>
    <row r="117" spans="1:23" s="97" customFormat="1" x14ac:dyDescent="0.25">
      <c r="A117" s="70"/>
      <c r="B117" s="60"/>
      <c r="C117" s="60"/>
      <c r="D117" s="68"/>
      <c r="E117" s="60"/>
      <c r="F117" s="65"/>
      <c r="G117" s="66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1:23" x14ac:dyDescent="0.2">
      <c r="A118" s="70"/>
      <c r="D118" s="68"/>
      <c r="E118" s="60"/>
      <c r="F118" s="65"/>
      <c r="G118" s="66"/>
    </row>
    <row r="119" spans="1:23" x14ac:dyDescent="0.2">
      <c r="A119" s="70"/>
      <c r="D119" s="68"/>
      <c r="E119" s="60"/>
      <c r="F119" s="65"/>
      <c r="G119" s="66"/>
    </row>
    <row r="120" spans="1:23" x14ac:dyDescent="0.2">
      <c r="A120" s="70"/>
      <c r="D120" s="68"/>
      <c r="E120" s="60"/>
      <c r="F120" s="65"/>
      <c r="G120" s="66"/>
    </row>
    <row r="121" spans="1:23" x14ac:dyDescent="0.2">
      <c r="A121" s="70"/>
      <c r="D121" s="68"/>
      <c r="E121" s="60"/>
      <c r="F121" s="65"/>
      <c r="G121" s="66"/>
    </row>
    <row r="122" spans="1:23" x14ac:dyDescent="0.2">
      <c r="A122" s="70"/>
      <c r="D122" s="68"/>
      <c r="E122" s="60"/>
      <c r="F122" s="65"/>
      <c r="G122" s="66"/>
    </row>
    <row r="123" spans="1:23" s="97" customFormat="1" x14ac:dyDescent="0.25">
      <c r="A123" s="70"/>
      <c r="B123" s="60"/>
      <c r="C123" s="60"/>
      <c r="D123" s="68"/>
      <c r="E123" s="60"/>
      <c r="F123" s="65"/>
      <c r="G123" s="66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 x14ac:dyDescent="0.2">
      <c r="A124" s="70"/>
      <c r="D124" s="68"/>
      <c r="E124" s="60"/>
      <c r="F124" s="65"/>
      <c r="G124" s="66"/>
    </row>
    <row r="125" spans="1:23" x14ac:dyDescent="0.2">
      <c r="A125" s="70"/>
      <c r="D125" s="68"/>
      <c r="E125" s="60"/>
      <c r="F125" s="65"/>
      <c r="G125" s="66"/>
    </row>
    <row r="126" spans="1:23" x14ac:dyDescent="0.2">
      <c r="A126" s="70"/>
      <c r="D126" s="68"/>
      <c r="E126" s="60"/>
      <c r="F126" s="65"/>
      <c r="G126" s="66"/>
    </row>
    <row r="127" spans="1:23" x14ac:dyDescent="0.2">
      <c r="A127" s="70"/>
      <c r="D127" s="68"/>
      <c r="E127" s="60"/>
      <c r="F127" s="65"/>
      <c r="G127" s="66"/>
    </row>
    <row r="128" spans="1:23" x14ac:dyDescent="0.2">
      <c r="A128" s="70"/>
      <c r="D128" s="68"/>
      <c r="E128" s="60"/>
      <c r="F128" s="65"/>
      <c r="G128" s="66"/>
    </row>
    <row r="129" spans="1:7" x14ac:dyDescent="0.2">
      <c r="A129" s="70"/>
      <c r="D129" s="68"/>
      <c r="E129" s="60"/>
      <c r="F129" s="65"/>
      <c r="G129" s="66"/>
    </row>
    <row r="130" spans="1:7" x14ac:dyDescent="0.2">
      <c r="D130" s="68"/>
      <c r="E130" s="67"/>
      <c r="F130" s="98"/>
      <c r="G130" s="99"/>
    </row>
    <row r="131" spans="1:7" x14ac:dyDescent="0.2">
      <c r="D131" s="68"/>
      <c r="E131" s="67"/>
      <c r="F131" s="98"/>
      <c r="G131" s="99"/>
    </row>
    <row r="132" spans="1:7" x14ac:dyDescent="0.2">
      <c r="D132" s="68"/>
      <c r="E132" s="67"/>
      <c r="F132" s="98"/>
      <c r="G132" s="99"/>
    </row>
    <row r="133" spans="1:7" x14ac:dyDescent="0.2">
      <c r="D133" s="68"/>
      <c r="E133" s="67"/>
      <c r="F133" s="98"/>
      <c r="G133" s="99"/>
    </row>
    <row r="134" spans="1:7" x14ac:dyDescent="0.2">
      <c r="D134" s="68"/>
      <c r="E134" s="67"/>
      <c r="F134" s="98"/>
      <c r="G134" s="99"/>
    </row>
    <row r="135" spans="1:7" x14ac:dyDescent="0.2">
      <c r="D135" s="68"/>
      <c r="E135" s="67"/>
      <c r="F135" s="98"/>
      <c r="G135" s="99"/>
    </row>
    <row r="139" spans="1:7" x14ac:dyDescent="0.2">
      <c r="D139" s="100"/>
      <c r="E139" s="60"/>
      <c r="F139" s="65"/>
      <c r="G139" s="66"/>
    </row>
    <row r="140" spans="1:7" x14ac:dyDescent="0.2">
      <c r="D140" s="100"/>
      <c r="E140" s="60"/>
      <c r="F140" s="65"/>
      <c r="G140" s="66"/>
    </row>
    <row r="141" spans="1:7" x14ac:dyDescent="0.2">
      <c r="D141" s="100"/>
      <c r="E141" s="60"/>
      <c r="F141" s="65"/>
      <c r="G141" s="66"/>
    </row>
    <row r="142" spans="1:7" x14ac:dyDescent="0.2">
      <c r="D142" s="100"/>
      <c r="E142" s="60"/>
      <c r="F142" s="65"/>
      <c r="G142" s="66"/>
    </row>
    <row r="143" spans="1:7" x14ac:dyDescent="0.2">
      <c r="D143" s="100"/>
      <c r="E143" s="60"/>
      <c r="F143" s="65"/>
      <c r="G143" s="66"/>
    </row>
    <row r="144" spans="1:7" x14ac:dyDescent="0.2">
      <c r="D144" s="100"/>
      <c r="E144" s="60"/>
      <c r="F144" s="65"/>
      <c r="G144" s="66"/>
    </row>
    <row r="145" spans="4:7" x14ac:dyDescent="0.2">
      <c r="D145" s="100"/>
      <c r="E145" s="60"/>
      <c r="F145" s="65"/>
      <c r="G145" s="66"/>
    </row>
    <row r="146" spans="4:7" x14ac:dyDescent="0.2">
      <c r="D146" s="100"/>
      <c r="E146" s="60"/>
      <c r="F146" s="65"/>
      <c r="G146" s="66"/>
    </row>
  </sheetData>
  <dataConsolidate/>
  <mergeCells count="90">
    <mergeCell ref="A80:A82"/>
    <mergeCell ref="A74:A76"/>
    <mergeCell ref="A44:A46"/>
    <mergeCell ref="A47:A49"/>
    <mergeCell ref="A50:A52"/>
    <mergeCell ref="A54:A56"/>
    <mergeCell ref="A57:A59"/>
    <mergeCell ref="A61:A63"/>
    <mergeCell ref="A64:A66"/>
    <mergeCell ref="A68:A70"/>
    <mergeCell ref="A71:A73"/>
    <mergeCell ref="A13:A15"/>
    <mergeCell ref="A16:A18"/>
    <mergeCell ref="A19:A21"/>
    <mergeCell ref="A22:A24"/>
    <mergeCell ref="A38:A40"/>
    <mergeCell ref="A28:A30"/>
    <mergeCell ref="A25:A27"/>
    <mergeCell ref="C84:C98"/>
    <mergeCell ref="C100:C102"/>
    <mergeCell ref="B28:B30"/>
    <mergeCell ref="A31:A33"/>
    <mergeCell ref="A35:A37"/>
    <mergeCell ref="B77:B79"/>
    <mergeCell ref="A77:A79"/>
    <mergeCell ref="A100:A102"/>
    <mergeCell ref="A93:A95"/>
    <mergeCell ref="A96:A98"/>
    <mergeCell ref="A84:A86"/>
    <mergeCell ref="C13:C33"/>
    <mergeCell ref="B74:B76"/>
    <mergeCell ref="A87:A89"/>
    <mergeCell ref="A90:A92"/>
    <mergeCell ref="B100:B102"/>
    <mergeCell ref="B93:B95"/>
    <mergeCell ref="B13:B15"/>
    <mergeCell ref="B16:B18"/>
    <mergeCell ref="B19:B21"/>
    <mergeCell ref="B25:B27"/>
    <mergeCell ref="B80:B82"/>
    <mergeCell ref="B57:B59"/>
    <mergeCell ref="B61:B63"/>
    <mergeCell ref="B64:B66"/>
    <mergeCell ref="B68:B70"/>
    <mergeCell ref="B71:B73"/>
    <mergeCell ref="B96:B98"/>
    <mergeCell ref="X107:Y107"/>
    <mergeCell ref="I108:R108"/>
    <mergeCell ref="X3:AA3"/>
    <mergeCell ref="H3:K3"/>
    <mergeCell ref="L3:O3"/>
    <mergeCell ref="P3:S3"/>
    <mergeCell ref="T3:W3"/>
    <mergeCell ref="I18:J18"/>
    <mergeCell ref="C68:C82"/>
    <mergeCell ref="C35:C52"/>
    <mergeCell ref="C54:C59"/>
    <mergeCell ref="C61:C66"/>
    <mergeCell ref="B22:B24"/>
    <mergeCell ref="B9:B11"/>
    <mergeCell ref="B84:B86"/>
    <mergeCell ref="A1:AQ2"/>
    <mergeCell ref="A3:A4"/>
    <mergeCell ref="B3:B4"/>
    <mergeCell ref="D3:E3"/>
    <mergeCell ref="C9:C11"/>
    <mergeCell ref="A9:A11"/>
    <mergeCell ref="AB3:AE3"/>
    <mergeCell ref="AF3:AI3"/>
    <mergeCell ref="AJ3:AM3"/>
    <mergeCell ref="AN3:AQ3"/>
    <mergeCell ref="B47:B49"/>
    <mergeCell ref="B50:B52"/>
    <mergeCell ref="B54:B56"/>
    <mergeCell ref="B87:B89"/>
    <mergeCell ref="B90:B92"/>
    <mergeCell ref="B31:B33"/>
    <mergeCell ref="B35:B37"/>
    <mergeCell ref="B38:B40"/>
    <mergeCell ref="B41:B43"/>
    <mergeCell ref="B44:B46"/>
    <mergeCell ref="C104:S106"/>
    <mergeCell ref="A104:A106"/>
    <mergeCell ref="T99:T106"/>
    <mergeCell ref="B113:W113"/>
    <mergeCell ref="D108:H108"/>
    <mergeCell ref="I112:R112"/>
    <mergeCell ref="K110:R110"/>
    <mergeCell ref="B104:B106"/>
    <mergeCell ref="U108:W108"/>
  </mergeCells>
  <phoneticPr fontId="6" type="noConversion"/>
  <conditionalFormatting sqref="D5:E81 D82">
    <cfRule type="cellIs" dxfId="6" priority="57" operator="lessThan">
      <formula>40544</formula>
    </cfRule>
    <cfRule type="cellIs" dxfId="5" priority="58" operator="greaterThan">
      <formula>40633</formula>
    </cfRule>
  </conditionalFormatting>
  <conditionalFormatting sqref="D83:E103">
    <cfRule type="cellIs" dxfId="4" priority="1" operator="lessThan">
      <formula>40544</formula>
    </cfRule>
    <cfRule type="cellIs" dxfId="3" priority="2" operator="greaterThan">
      <formula>40633</formula>
    </cfRule>
  </conditionalFormatting>
  <printOptions horizontalCentered="1"/>
  <pageMargins left="0.19685039370078741" right="0.19685039370078741" top="0.39370078740157483" bottom="0.39370078740157483" header="0" footer="0.19685039370078741"/>
  <pageSetup paperSize="8" fitToHeight="14" orientation="landscape" r:id="rId1"/>
  <headerFooter alignWithMargins="0">
    <oddFooter>&amp;RСтраница &amp;P из &amp;N</oddFooter>
  </headerFooter>
  <ignoredErrors>
    <ignoredError sqref="A10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D4"/>
  <sheetViews>
    <sheetView zoomScale="85" zoomScaleNormal="85" workbookViewId="0">
      <selection activeCell="C16" sqref="C16"/>
    </sheetView>
  </sheetViews>
  <sheetFormatPr defaultRowHeight="12.75" x14ac:dyDescent="0.2"/>
  <cols>
    <col min="1" max="2" width="48.7109375" customWidth="1"/>
    <col min="3" max="4" width="47.7109375" customWidth="1"/>
  </cols>
  <sheetData>
    <row r="3" spans="1:4" ht="15" x14ac:dyDescent="0.25">
      <c r="A3" s="2" t="s">
        <v>15</v>
      </c>
      <c r="B3" s="2" t="s">
        <v>17</v>
      </c>
      <c r="C3" s="5" t="s">
        <v>11</v>
      </c>
      <c r="D3" s="6" t="s">
        <v>13</v>
      </c>
    </row>
    <row r="4" spans="1:4" ht="15" x14ac:dyDescent="0.25">
      <c r="A4" s="3" t="s">
        <v>16</v>
      </c>
      <c r="B4" s="4" t="s">
        <v>18</v>
      </c>
      <c r="C4" s="7" t="s">
        <v>12</v>
      </c>
      <c r="D4" s="8" t="s">
        <v>14</v>
      </c>
    </row>
  </sheetData>
  <printOptions horizontalCentered="1" verticalCentered="1"/>
  <pageMargins left="0.27559055118110237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D25"/>
  <sheetViews>
    <sheetView zoomScale="175" zoomScaleNormal="175" workbookViewId="0">
      <selection activeCell="D25" sqref="A7:D25"/>
    </sheetView>
  </sheetViews>
  <sheetFormatPr defaultRowHeight="12.75" x14ac:dyDescent="0.2"/>
  <cols>
    <col min="1" max="1" width="46.140625" customWidth="1"/>
  </cols>
  <sheetData>
    <row r="7" spans="1:4" x14ac:dyDescent="0.2">
      <c r="A7" s="9"/>
      <c r="B7">
        <v>164</v>
      </c>
      <c r="C7">
        <v>199</v>
      </c>
      <c r="D7">
        <v>231</v>
      </c>
    </row>
    <row r="8" spans="1:4" x14ac:dyDescent="0.2">
      <c r="A8" s="14"/>
      <c r="B8">
        <v>209</v>
      </c>
      <c r="C8">
        <v>227</v>
      </c>
      <c r="D8">
        <v>243</v>
      </c>
    </row>
    <row r="9" spans="1:4" x14ac:dyDescent="0.2">
      <c r="A9" s="19"/>
      <c r="B9">
        <v>228</v>
      </c>
      <c r="C9">
        <v>238</v>
      </c>
      <c r="D9">
        <v>248</v>
      </c>
    </row>
    <row r="10" spans="1:4" x14ac:dyDescent="0.2">
      <c r="A10" s="10"/>
      <c r="B10">
        <v>245</v>
      </c>
      <c r="C10">
        <v>183</v>
      </c>
      <c r="D10">
        <v>84</v>
      </c>
    </row>
    <row r="11" spans="1:4" x14ac:dyDescent="0.2">
      <c r="A11" s="15"/>
      <c r="B11">
        <v>250</v>
      </c>
      <c r="C11">
        <v>220</v>
      </c>
      <c r="D11">
        <v>172</v>
      </c>
    </row>
    <row r="12" spans="1:4" x14ac:dyDescent="0.2">
      <c r="A12" s="20"/>
      <c r="B12">
        <v>252</v>
      </c>
      <c r="C12">
        <v>234</v>
      </c>
      <c r="D12">
        <v>204</v>
      </c>
    </row>
    <row r="13" spans="1:4" x14ac:dyDescent="0.2">
      <c r="A13" s="11"/>
      <c r="B13">
        <v>212</v>
      </c>
      <c r="C13">
        <v>223</v>
      </c>
      <c r="D13">
        <v>147</v>
      </c>
    </row>
    <row r="14" spans="1:4" x14ac:dyDescent="0.2">
      <c r="A14" s="16"/>
      <c r="B14">
        <v>231</v>
      </c>
      <c r="C14">
        <v>237</v>
      </c>
      <c r="D14">
        <v>193</v>
      </c>
    </row>
    <row r="15" spans="1:4" x14ac:dyDescent="0.2">
      <c r="A15" s="21"/>
      <c r="B15">
        <v>240</v>
      </c>
      <c r="C15">
        <v>244</v>
      </c>
      <c r="D15">
        <v>216</v>
      </c>
    </row>
    <row r="16" spans="1:4" x14ac:dyDescent="0.2">
      <c r="A16" s="12"/>
      <c r="B16">
        <v>253</v>
      </c>
      <c r="C16">
        <v>233</v>
      </c>
      <c r="D16">
        <v>138</v>
      </c>
    </row>
    <row r="17" spans="1:4" x14ac:dyDescent="0.2">
      <c r="A17" s="17"/>
      <c r="B17">
        <v>254</v>
      </c>
      <c r="C17">
        <v>246</v>
      </c>
      <c r="D17">
        <v>206</v>
      </c>
    </row>
    <row r="18" spans="1:4" x14ac:dyDescent="0.2">
      <c r="A18" s="22"/>
      <c r="B18">
        <v>254</v>
      </c>
      <c r="C18">
        <v>249</v>
      </c>
      <c r="D18">
        <v>226</v>
      </c>
    </row>
    <row r="19" spans="1:4" x14ac:dyDescent="0.2">
      <c r="A19" s="13"/>
      <c r="B19">
        <v>188</v>
      </c>
      <c r="C19">
        <v>157</v>
      </c>
      <c r="D19">
        <v>199</v>
      </c>
    </row>
    <row r="20" spans="1:4" x14ac:dyDescent="0.2">
      <c r="A20" s="18"/>
      <c r="B20">
        <v>235</v>
      </c>
      <c r="C20">
        <v>226</v>
      </c>
      <c r="D20">
        <v>238</v>
      </c>
    </row>
    <row r="21" spans="1:4" x14ac:dyDescent="0.2">
      <c r="A21" s="23"/>
      <c r="B21">
        <v>238</v>
      </c>
      <c r="C21">
        <v>230</v>
      </c>
      <c r="D21">
        <v>242</v>
      </c>
    </row>
    <row r="22" spans="1:4" x14ac:dyDescent="0.2">
      <c r="A22" s="24"/>
      <c r="B22">
        <v>219</v>
      </c>
      <c r="C22">
        <v>130</v>
      </c>
      <c r="D22">
        <v>143</v>
      </c>
    </row>
    <row r="23" spans="1:4" x14ac:dyDescent="0.2">
      <c r="A23" s="25"/>
      <c r="B23">
        <v>235</v>
      </c>
      <c r="C23">
        <v>166</v>
      </c>
      <c r="D23">
        <v>172</v>
      </c>
    </row>
    <row r="24" spans="1:4" x14ac:dyDescent="0.2">
      <c r="A24" s="26"/>
      <c r="B24">
        <v>242</v>
      </c>
      <c r="C24">
        <v>184</v>
      </c>
      <c r="D24">
        <v>191</v>
      </c>
    </row>
    <row r="25" spans="1:4" x14ac:dyDescent="0.2">
      <c r="A25" s="27"/>
      <c r="B25">
        <v>243</v>
      </c>
      <c r="C25">
        <v>215</v>
      </c>
      <c r="D25">
        <v>214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P49"/>
  <sheetViews>
    <sheetView topLeftCell="B3" zoomScale="70" zoomScaleNormal="70" workbookViewId="0">
      <pane ySplit="1" topLeftCell="A4" activePane="bottomLeft" state="frozen"/>
      <selection activeCell="A3" sqref="A3"/>
      <selection pane="bottomLeft" activeCell="E5" sqref="E5"/>
    </sheetView>
  </sheetViews>
  <sheetFormatPr defaultRowHeight="12.75" x14ac:dyDescent="0.2"/>
  <cols>
    <col min="1" max="1" width="77" style="41" customWidth="1"/>
    <col min="2" max="2" width="16.5703125" style="42" bestFit="1" customWidth="1"/>
    <col min="3" max="4" width="12.5703125" style="42" customWidth="1"/>
    <col min="5" max="5" width="3.28515625" style="39" customWidth="1"/>
    <col min="6" max="94" width="3.28515625" customWidth="1"/>
  </cols>
  <sheetData>
    <row r="2" spans="1:94" ht="13.5" thickBot="1" x14ac:dyDescent="0.25"/>
    <row r="3" spans="1:94" ht="18.75" thickBot="1" x14ac:dyDescent="0.25">
      <c r="A3" s="51"/>
      <c r="B3" s="58">
        <v>40575</v>
      </c>
      <c r="C3" s="58">
        <v>40603</v>
      </c>
      <c r="D3" s="58">
        <v>40634</v>
      </c>
      <c r="E3" s="52">
        <v>40544</v>
      </c>
      <c r="F3" s="52">
        <v>40545</v>
      </c>
      <c r="G3" s="52">
        <v>40546</v>
      </c>
      <c r="H3" s="52">
        <v>40547</v>
      </c>
      <c r="I3" s="52">
        <v>40548</v>
      </c>
      <c r="J3" s="52">
        <v>40549</v>
      </c>
      <c r="K3" s="52">
        <v>40550</v>
      </c>
      <c r="L3" s="52">
        <v>40551</v>
      </c>
      <c r="M3" s="52">
        <v>40552</v>
      </c>
      <c r="N3" s="52">
        <v>40553</v>
      </c>
      <c r="O3" s="52">
        <v>40554</v>
      </c>
      <c r="P3" s="52">
        <v>40555</v>
      </c>
      <c r="Q3" s="52">
        <v>40556</v>
      </c>
      <c r="R3" s="52">
        <v>40557</v>
      </c>
      <c r="S3" s="52">
        <v>40558</v>
      </c>
      <c r="T3" s="52">
        <v>40559</v>
      </c>
      <c r="U3" s="52">
        <v>40560</v>
      </c>
      <c r="V3" s="52">
        <v>40561</v>
      </c>
      <c r="W3" s="52">
        <v>40562</v>
      </c>
      <c r="X3" s="52">
        <v>40563</v>
      </c>
      <c r="Y3" s="52">
        <v>40564</v>
      </c>
      <c r="Z3" s="52">
        <v>40565</v>
      </c>
      <c r="AA3" s="52">
        <v>40566</v>
      </c>
      <c r="AB3" s="52">
        <v>40567</v>
      </c>
      <c r="AC3" s="52">
        <v>40568</v>
      </c>
      <c r="AD3" s="52">
        <v>40569</v>
      </c>
      <c r="AE3" s="52">
        <v>40570</v>
      </c>
      <c r="AF3" s="52">
        <v>40571</v>
      </c>
      <c r="AG3" s="52">
        <v>40572</v>
      </c>
      <c r="AH3" s="52">
        <v>40573</v>
      </c>
      <c r="AI3" s="52">
        <v>40574</v>
      </c>
      <c r="AJ3" s="52">
        <v>40575</v>
      </c>
      <c r="AK3" s="52">
        <v>40576</v>
      </c>
      <c r="AL3" s="52">
        <v>40577</v>
      </c>
      <c r="AM3" s="52">
        <v>40578</v>
      </c>
      <c r="AN3" s="52">
        <v>40579</v>
      </c>
      <c r="AO3" s="52">
        <v>40580</v>
      </c>
      <c r="AP3" s="52">
        <v>40581</v>
      </c>
      <c r="AQ3" s="52">
        <v>40582</v>
      </c>
      <c r="AR3" s="52">
        <v>40583</v>
      </c>
      <c r="AS3" s="52">
        <v>40584</v>
      </c>
      <c r="AT3" s="52">
        <v>40585</v>
      </c>
      <c r="AU3" s="52">
        <v>40586</v>
      </c>
      <c r="AV3" s="52">
        <v>40587</v>
      </c>
      <c r="AW3" s="52">
        <v>40588</v>
      </c>
      <c r="AX3" s="52">
        <v>40589</v>
      </c>
      <c r="AY3" s="52">
        <v>40590</v>
      </c>
      <c r="AZ3" s="52">
        <v>40591</v>
      </c>
      <c r="BA3" s="52">
        <v>40592</v>
      </c>
      <c r="BB3" s="52">
        <v>40593</v>
      </c>
      <c r="BC3" s="52">
        <v>40594</v>
      </c>
      <c r="BD3" s="52">
        <v>40595</v>
      </c>
      <c r="BE3" s="52">
        <v>40596</v>
      </c>
      <c r="BF3" s="52">
        <v>40597</v>
      </c>
      <c r="BG3" s="52">
        <v>40598</v>
      </c>
      <c r="BH3" s="52">
        <v>40599</v>
      </c>
      <c r="BI3" s="52">
        <v>40600</v>
      </c>
      <c r="BJ3" s="52">
        <v>40601</v>
      </c>
      <c r="BK3" s="52">
        <v>40602</v>
      </c>
      <c r="BL3" s="52">
        <v>40603</v>
      </c>
      <c r="BM3" s="52">
        <v>40604</v>
      </c>
      <c r="BN3" s="52">
        <v>40605</v>
      </c>
      <c r="BO3" s="52">
        <v>40606</v>
      </c>
      <c r="BP3" s="52">
        <v>40607</v>
      </c>
      <c r="BQ3" s="52">
        <v>40608</v>
      </c>
      <c r="BR3" s="52">
        <v>40609</v>
      </c>
      <c r="BS3" s="52">
        <v>40610</v>
      </c>
      <c r="BT3" s="52">
        <v>40611</v>
      </c>
      <c r="BU3" s="52">
        <v>40612</v>
      </c>
      <c r="BV3" s="52">
        <v>40613</v>
      </c>
      <c r="BW3" s="52">
        <v>40614</v>
      </c>
      <c r="BX3" s="52">
        <v>40615</v>
      </c>
      <c r="BY3" s="52">
        <v>40616</v>
      </c>
      <c r="BZ3" s="52">
        <v>40617</v>
      </c>
      <c r="CA3" s="52">
        <v>40618</v>
      </c>
      <c r="CB3" s="52">
        <v>40619</v>
      </c>
      <c r="CC3" s="52">
        <v>40620</v>
      </c>
      <c r="CD3" s="52">
        <v>40621</v>
      </c>
      <c r="CE3" s="52">
        <v>40622</v>
      </c>
      <c r="CF3" s="52">
        <v>40623</v>
      </c>
      <c r="CG3" s="52">
        <v>40624</v>
      </c>
      <c r="CH3" s="52">
        <v>40625</v>
      </c>
      <c r="CI3" s="52">
        <v>40626</v>
      </c>
      <c r="CJ3" s="52">
        <v>40627</v>
      </c>
      <c r="CK3" s="52">
        <v>40628</v>
      </c>
      <c r="CL3" s="52">
        <v>40629</v>
      </c>
      <c r="CM3" s="52">
        <v>40630</v>
      </c>
      <c r="CN3" s="52">
        <v>40631</v>
      </c>
      <c r="CO3" s="52">
        <v>40632</v>
      </c>
      <c r="CP3" s="53">
        <v>40633</v>
      </c>
    </row>
    <row r="4" spans="1:94" ht="18" x14ac:dyDescent="0.2">
      <c r="A4" s="49" t="s">
        <v>5</v>
      </c>
      <c r="B4" s="50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</row>
    <row r="5" spans="1:94" ht="48" customHeight="1" x14ac:dyDescent="0.2">
      <c r="A5" s="33" t="s">
        <v>63</v>
      </c>
      <c r="B5" s="43" t="s">
        <v>0</v>
      </c>
      <c r="C5" s="34">
        <v>40513</v>
      </c>
      <c r="D5" s="34">
        <v>40627</v>
      </c>
      <c r="E5" s="59">
        <f>IF(IF(IF(AND(E$3&lt;=$D5,$D5&lt;$B$3),1,0)&gt;IF(AND(E$3&lt;=$D5,$D5&gt;=$B$3,$D5&lt;$C$3),1,0),IF(AND(E$3&lt;=$D5,$D5&lt;$B$3),1,0),IF(AND(E$3&lt;=$D5,$D5&gt;=$B$3,$D5&lt;$C$3),1,0))&gt;IF(AND(E$3&lt;=$D5,$D5&gt;=$C$3,$D5&lt;$D$3),1,0),IF(IF(AND(E$3&lt;=$D5,$D5&lt;$B$3),1,0)&gt;IF(AND(E$3&lt;=$D5,$D5&gt;=$B$3,$D5&lt;$C$3),1,0),IF(AND(E$3&lt;=$D5,$D5&lt;$B$3),1,0),IF(AND(E$3&lt;=$D5,$D5&gt;=$B$3,$D5&lt;$C$3),1,0)),3)</f>
        <v>3</v>
      </c>
      <c r="F5" s="59">
        <f t="shared" ref="F5:BN5" si="0">IF(IF(IF(AND(F$3&lt;=$D5,$D5&lt;$B$3),1,0)&gt;IF(AND(F$3&lt;=$D5,$D5&gt;=$B$3,$D5&lt;$C$3),1,0),IF(AND(F$3&lt;=$D5,$D5&lt;$B$3),1,0),IF(AND(F$3&lt;=$D5,$D5&gt;=$B$3,$D5&lt;$C$3),1,0))&gt;IF(AND(F$3&lt;=$D5,$D5&gt;=$C$3,$D5&lt;$D$3),1,0),IF(IF(AND(F$3&lt;=$D5,$D5&lt;$B$3),1,0)&gt;IF(AND(F$3&lt;=$D5,$D5&gt;=$B$3,$D5&lt;$C$3),1,0),IF(AND(F$3&lt;=$D5,$D5&lt;$B$3),1,0),IF(AND(F$3&lt;=$D5,$D5&gt;=$B$3,$D5&lt;$C$3),1,0)),3)</f>
        <v>3</v>
      </c>
      <c r="G5" s="59">
        <f t="shared" si="0"/>
        <v>3</v>
      </c>
      <c r="H5" s="59">
        <f t="shared" si="0"/>
        <v>3</v>
      </c>
      <c r="I5" s="59">
        <f t="shared" si="0"/>
        <v>3</v>
      </c>
      <c r="J5" s="59">
        <f t="shared" si="0"/>
        <v>3</v>
      </c>
      <c r="K5" s="59">
        <f t="shared" si="0"/>
        <v>3</v>
      </c>
      <c r="L5" s="59">
        <f t="shared" si="0"/>
        <v>3</v>
      </c>
      <c r="M5" s="59">
        <f t="shared" si="0"/>
        <v>3</v>
      </c>
      <c r="N5" s="59">
        <f t="shared" si="0"/>
        <v>3</v>
      </c>
      <c r="O5" s="59">
        <f t="shared" si="0"/>
        <v>3</v>
      </c>
      <c r="P5" s="59">
        <f t="shared" si="0"/>
        <v>3</v>
      </c>
      <c r="Q5" s="59">
        <f t="shared" si="0"/>
        <v>3</v>
      </c>
      <c r="R5" s="59">
        <f t="shared" si="0"/>
        <v>3</v>
      </c>
      <c r="S5" s="59">
        <f t="shared" si="0"/>
        <v>3</v>
      </c>
      <c r="T5" s="59">
        <f t="shared" si="0"/>
        <v>3</v>
      </c>
      <c r="U5" s="59">
        <f t="shared" si="0"/>
        <v>3</v>
      </c>
      <c r="V5" s="59">
        <f t="shared" si="0"/>
        <v>3</v>
      </c>
      <c r="W5" s="59">
        <f t="shared" si="0"/>
        <v>3</v>
      </c>
      <c r="X5" s="59">
        <f t="shared" si="0"/>
        <v>3</v>
      </c>
      <c r="Y5" s="59">
        <f t="shared" si="0"/>
        <v>3</v>
      </c>
      <c r="Z5" s="59">
        <f t="shared" si="0"/>
        <v>3</v>
      </c>
      <c r="AA5" s="59">
        <f t="shared" si="0"/>
        <v>3</v>
      </c>
      <c r="AB5" s="59">
        <f t="shared" si="0"/>
        <v>3</v>
      </c>
      <c r="AC5" s="59">
        <f t="shared" si="0"/>
        <v>3</v>
      </c>
      <c r="AD5" s="59">
        <f t="shared" si="0"/>
        <v>3</v>
      </c>
      <c r="AE5" s="59">
        <f t="shared" si="0"/>
        <v>3</v>
      </c>
      <c r="AF5" s="59">
        <f t="shared" si="0"/>
        <v>3</v>
      </c>
      <c r="AG5" s="59">
        <f t="shared" si="0"/>
        <v>3</v>
      </c>
      <c r="AH5" s="59">
        <f t="shared" si="0"/>
        <v>3</v>
      </c>
      <c r="AI5" s="59">
        <f t="shared" si="0"/>
        <v>3</v>
      </c>
      <c r="AJ5" s="59">
        <f t="shared" si="0"/>
        <v>3</v>
      </c>
      <c r="AK5" s="59">
        <f t="shared" si="0"/>
        <v>3</v>
      </c>
      <c r="AL5" s="59">
        <f t="shared" si="0"/>
        <v>3</v>
      </c>
      <c r="AM5" s="59">
        <f t="shared" si="0"/>
        <v>3</v>
      </c>
      <c r="AN5" s="59">
        <f t="shared" si="0"/>
        <v>3</v>
      </c>
      <c r="AO5" s="59">
        <f t="shared" si="0"/>
        <v>3</v>
      </c>
      <c r="AP5" s="59">
        <f t="shared" si="0"/>
        <v>3</v>
      </c>
      <c r="AQ5" s="59">
        <f t="shared" si="0"/>
        <v>3</v>
      </c>
      <c r="AR5" s="59">
        <f t="shared" si="0"/>
        <v>3</v>
      </c>
      <c r="AS5" s="59">
        <f t="shared" si="0"/>
        <v>3</v>
      </c>
      <c r="AT5" s="59">
        <f t="shared" si="0"/>
        <v>3</v>
      </c>
      <c r="AU5" s="59">
        <f t="shared" si="0"/>
        <v>3</v>
      </c>
      <c r="AV5" s="59">
        <f t="shared" si="0"/>
        <v>3</v>
      </c>
      <c r="AW5" s="59">
        <f t="shared" si="0"/>
        <v>3</v>
      </c>
      <c r="AX5" s="59">
        <f t="shared" si="0"/>
        <v>3</v>
      </c>
      <c r="AY5" s="59">
        <f t="shared" si="0"/>
        <v>3</v>
      </c>
      <c r="AZ5" s="59">
        <f t="shared" si="0"/>
        <v>3</v>
      </c>
      <c r="BA5" s="59">
        <f t="shared" si="0"/>
        <v>3</v>
      </c>
      <c r="BB5" s="59">
        <f t="shared" si="0"/>
        <v>3</v>
      </c>
      <c r="BC5" s="59">
        <f t="shared" si="0"/>
        <v>3</v>
      </c>
      <c r="BD5" s="59">
        <f t="shared" si="0"/>
        <v>3</v>
      </c>
      <c r="BE5" s="59">
        <f>IF(IF(IF(AND(BE$3&lt;=$D5,$D5&lt;$B$3),1,0)&gt;IF(AND(BE$3&lt;=$D5,$D5&gt;=$B$3,$D5&lt;$C$3),1,0),IF(AND(BE$3&lt;=$D5,$D5&lt;$B$3),1,0),IF(AND(BE$3&lt;=$D5,$D5&gt;=$B$3,$D5&lt;$C$3),1,0))&gt;IF(AND(BE$3&lt;=$D5,$D5&gt;=$C$3,$D5&lt;$D$3),1,0),IF(IF(AND(BE$3&lt;=$D5,$D5&lt;$B$3),1,0)&gt;IF(AND(BE$3&lt;=$D5,$D5&gt;=$B$3,$D5&lt;$C$3),1,0),IF(AND(BE$3&lt;=$D5,$D5&lt;$B$3),1,0),IF(AND(BE$3&lt;=$D5,$D5&gt;=$B$3,$D5&lt;$C$3),1,0)),3)</f>
        <v>3</v>
      </c>
      <c r="BF5" s="59">
        <f t="shared" si="0"/>
        <v>3</v>
      </c>
      <c r="BG5" s="59">
        <f t="shared" si="0"/>
        <v>3</v>
      </c>
      <c r="BH5" s="59">
        <f t="shared" si="0"/>
        <v>3</v>
      </c>
      <c r="BI5" s="59">
        <f t="shared" si="0"/>
        <v>3</v>
      </c>
      <c r="BJ5" s="59">
        <f t="shared" si="0"/>
        <v>3</v>
      </c>
      <c r="BK5" s="59">
        <f t="shared" si="0"/>
        <v>3</v>
      </c>
      <c r="BL5" s="59">
        <f t="shared" si="0"/>
        <v>3</v>
      </c>
      <c r="BM5" s="59">
        <f t="shared" si="0"/>
        <v>3</v>
      </c>
      <c r="BN5" s="59">
        <f t="shared" si="0"/>
        <v>3</v>
      </c>
    </row>
    <row r="6" spans="1:94" ht="48" customHeight="1" x14ac:dyDescent="0.2">
      <c r="A6" s="33" t="s">
        <v>61</v>
      </c>
      <c r="B6" s="43" t="s">
        <v>0</v>
      </c>
      <c r="C6" s="34">
        <v>40525</v>
      </c>
      <c r="D6" s="34">
        <v>40548</v>
      </c>
      <c r="E6" s="59">
        <f>IF(AND(E$3&lt;=$D6,$D6&gt;=$B$3,$D6&lt;$C$3),1,0)</f>
        <v>0</v>
      </c>
      <c r="F6" s="59">
        <f t="shared" ref="F6:L6" si="1">IF(AND(F$3&lt;$D6,$D6&gt;=$B$3,$D6&lt;$C$3),1,0)</f>
        <v>0</v>
      </c>
      <c r="G6" s="59">
        <f t="shared" si="1"/>
        <v>0</v>
      </c>
      <c r="H6" s="59">
        <f t="shared" si="1"/>
        <v>0</v>
      </c>
      <c r="I6" s="59">
        <f t="shared" si="1"/>
        <v>0</v>
      </c>
      <c r="J6" s="59">
        <f t="shared" si="1"/>
        <v>0</v>
      </c>
      <c r="K6" s="59">
        <f t="shared" si="1"/>
        <v>0</v>
      </c>
      <c r="L6" s="59">
        <f t="shared" si="1"/>
        <v>0</v>
      </c>
      <c r="M6" s="59"/>
      <c r="N6" s="59"/>
      <c r="O6" s="59"/>
      <c r="P6" s="59"/>
      <c r="Q6" s="59"/>
      <c r="R6" s="59"/>
      <c r="S6" s="59"/>
      <c r="T6" s="59"/>
      <c r="U6" s="59">
        <f t="shared" ref="U6:AO7" si="2">IF(AND(U$3:BG$3&lt;=$D6,$D6&lt;$C$3),1,0)</f>
        <v>0</v>
      </c>
      <c r="V6" s="59">
        <f t="shared" si="2"/>
        <v>0</v>
      </c>
      <c r="W6" s="59">
        <f t="shared" si="2"/>
        <v>0</v>
      </c>
      <c r="X6" s="59">
        <f t="shared" si="2"/>
        <v>0</v>
      </c>
      <c r="Y6" s="59">
        <f t="shared" si="2"/>
        <v>0</v>
      </c>
      <c r="Z6" s="59">
        <f t="shared" si="2"/>
        <v>0</v>
      </c>
      <c r="AA6" s="59">
        <f t="shared" si="2"/>
        <v>0</v>
      </c>
      <c r="AB6" s="59">
        <f t="shared" si="2"/>
        <v>0</v>
      </c>
      <c r="AC6" s="59">
        <f t="shared" si="2"/>
        <v>0</v>
      </c>
      <c r="AD6" s="59">
        <f t="shared" si="2"/>
        <v>0</v>
      </c>
      <c r="AE6" s="59">
        <f t="shared" si="2"/>
        <v>0</v>
      </c>
      <c r="AF6" s="59">
        <f t="shared" si="2"/>
        <v>0</v>
      </c>
      <c r="AG6" s="59">
        <f t="shared" si="2"/>
        <v>0</v>
      </c>
      <c r="AH6" s="59">
        <f t="shared" si="2"/>
        <v>0</v>
      </c>
      <c r="AI6" s="59">
        <f t="shared" si="2"/>
        <v>0</v>
      </c>
      <c r="AJ6" s="59">
        <f t="shared" si="2"/>
        <v>0</v>
      </c>
      <c r="AK6" s="59">
        <f t="shared" si="2"/>
        <v>0</v>
      </c>
      <c r="AL6" s="59">
        <f t="shared" si="2"/>
        <v>0</v>
      </c>
      <c r="AM6" s="59">
        <f t="shared" si="2"/>
        <v>0</v>
      </c>
      <c r="AN6" s="59">
        <f t="shared" si="2"/>
        <v>0</v>
      </c>
      <c r="AO6" s="59">
        <f t="shared" si="2"/>
        <v>0</v>
      </c>
    </row>
    <row r="7" spans="1:94" ht="48" customHeight="1" x14ac:dyDescent="0.2">
      <c r="A7" s="37" t="s">
        <v>62</v>
      </c>
      <c r="B7" s="44" t="s">
        <v>0</v>
      </c>
      <c r="C7" s="38">
        <v>40554</v>
      </c>
      <c r="D7" s="38">
        <v>40627</v>
      </c>
      <c r="E7" s="59">
        <f>IF(AND(E$3&lt;=$D7,$D7&gt;=$C$3,$D7&lt;$D$3),1,0)</f>
        <v>1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>
        <f t="shared" si="2"/>
        <v>0</v>
      </c>
      <c r="V7" s="59">
        <f t="shared" si="2"/>
        <v>0</v>
      </c>
      <c r="W7" s="59">
        <f t="shared" si="2"/>
        <v>0</v>
      </c>
      <c r="X7" s="59">
        <f t="shared" si="2"/>
        <v>0</v>
      </c>
      <c r="Y7" s="59">
        <f t="shared" si="2"/>
        <v>0</v>
      </c>
      <c r="Z7" s="59">
        <f t="shared" si="2"/>
        <v>0</v>
      </c>
      <c r="AA7" s="59">
        <f t="shared" si="2"/>
        <v>0</v>
      </c>
      <c r="AB7" s="59">
        <f t="shared" si="2"/>
        <v>0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59">
        <f t="shared" si="2"/>
        <v>0</v>
      </c>
      <c r="AG7" s="59">
        <f t="shared" si="2"/>
        <v>0</v>
      </c>
      <c r="AH7" s="59">
        <f t="shared" si="2"/>
        <v>0</v>
      </c>
      <c r="AI7" s="59">
        <f t="shared" si="2"/>
        <v>0</v>
      </c>
      <c r="AJ7" s="59">
        <f t="shared" si="2"/>
        <v>0</v>
      </c>
      <c r="AK7" s="59">
        <f t="shared" si="2"/>
        <v>0</v>
      </c>
      <c r="AL7" s="59">
        <f t="shared" si="2"/>
        <v>0</v>
      </c>
      <c r="AM7" s="59">
        <f t="shared" si="2"/>
        <v>0</v>
      </c>
      <c r="AN7" s="59">
        <f t="shared" si="2"/>
        <v>0</v>
      </c>
      <c r="AO7" s="59">
        <f t="shared" si="2"/>
        <v>0</v>
      </c>
      <c r="AP7" s="59">
        <f t="shared" ref="AP7:AU7" si="3">IF(AND(AP$3:CB$3&lt;=$D7,$D7&lt;$C$3),1,0)</f>
        <v>0</v>
      </c>
      <c r="AQ7" s="59">
        <f t="shared" si="3"/>
        <v>0</v>
      </c>
      <c r="AR7" s="59">
        <f t="shared" si="3"/>
        <v>0</v>
      </c>
      <c r="AS7" s="59">
        <f t="shared" si="3"/>
        <v>0</v>
      </c>
      <c r="AT7" s="59">
        <f t="shared" si="3"/>
        <v>0</v>
      </c>
      <c r="AU7" s="59">
        <f t="shared" si="3"/>
        <v>0</v>
      </c>
      <c r="AV7" s="59">
        <f>IF(AND(AV$3:CH$3&lt;=$D7,$D7&lt;$C$3),1,0)</f>
        <v>0</v>
      </c>
      <c r="AW7" s="59">
        <f t="shared" ref="AW7" si="4">IF(AND(AW$3:CI$3&lt;=$D7,$D7&lt;$C$3),1,0)</f>
        <v>0</v>
      </c>
      <c r="AX7" s="59">
        <f t="shared" ref="AX7" si="5">IF(AND(AX$3:CJ$3&lt;=$D7,$D7&lt;$C$3),1,0)</f>
        <v>0</v>
      </c>
      <c r="AY7" s="59">
        <f t="shared" ref="AY7" si="6">IF(AND(AY$3:CK$3&lt;=$D7,$D7&lt;$C$3),1,0)</f>
        <v>0</v>
      </c>
      <c r="AZ7" s="59">
        <f t="shared" ref="AZ7" si="7">IF(AND(AZ$3:CL$3&lt;=$D7,$D7&lt;$C$3),1,0)</f>
        <v>0</v>
      </c>
      <c r="BA7" s="59">
        <f t="shared" ref="BA7" si="8">IF(AND(BA$3:CM$3&lt;=$D7,$D7&lt;$C$3),1,0)</f>
        <v>0</v>
      </c>
      <c r="BB7" s="59">
        <f t="shared" ref="BB7" si="9">IF(AND(BB$3:CN$3&lt;=$D7,$D7&lt;$C$3),1,0)</f>
        <v>0</v>
      </c>
      <c r="BC7" s="59">
        <f t="shared" ref="BC7" si="10">IF(AND(BC$3:CO$3&lt;=$D7,$D7&lt;$C$3),1,0)</f>
        <v>0</v>
      </c>
      <c r="BD7" s="59">
        <f t="shared" ref="BD7" si="11">IF(AND(BD$3:CP$3&lt;=$D7,$D7&lt;$C$3),1,0)</f>
        <v>0</v>
      </c>
      <c r="BE7" s="59">
        <f t="shared" ref="BE7" si="12">IF(AND(BE$3:CQ$3&lt;=$D7,$D7&lt;$C$3),1,0)</f>
        <v>0</v>
      </c>
      <c r="BF7" s="59">
        <f t="shared" ref="BF7" si="13">IF(AND(BF$3:CR$3&lt;=$D7,$D7&lt;$C$3),1,0)</f>
        <v>0</v>
      </c>
      <c r="BG7" s="59">
        <f t="shared" ref="BG7" si="14">IF(AND(BG$3:CS$3&lt;=$D7,$D7&lt;$C$3),1,0)</f>
        <v>0</v>
      </c>
      <c r="BH7" s="59">
        <f t="shared" ref="BH7" si="15">IF(AND(BH$3:CT$3&lt;=$D7,$D7&lt;$C$3),1,0)</f>
        <v>0</v>
      </c>
      <c r="BI7" s="59">
        <f t="shared" ref="BI7" si="16">IF(AND(BI$3:CU$3&lt;=$D7,$D7&lt;$C$3),1,0)</f>
        <v>0</v>
      </c>
      <c r="BJ7" s="59">
        <f t="shared" ref="BJ7" si="17">IF(AND(BJ$3:CV$3&lt;=$D7,$D7&lt;$C$3),1,0)</f>
        <v>0</v>
      </c>
      <c r="BK7" s="59">
        <f t="shared" ref="BK7" si="18">IF(AND(BK$3:CW$3&lt;=$D7,$D7&lt;$C$3),1,0)</f>
        <v>0</v>
      </c>
      <c r="BL7" s="59">
        <f t="shared" ref="BL7" si="19">IF(AND(BL$3:CX$3&lt;=$D7,$D7&lt;$C$3),1,0)</f>
        <v>0</v>
      </c>
      <c r="BM7" s="59">
        <f t="shared" ref="BM7" si="20">IF(AND(BM$3:CY$3&lt;=$D7,$D7&lt;$C$3),1,0)</f>
        <v>0</v>
      </c>
      <c r="BN7" s="59">
        <f t="shared" ref="BN7" si="21">IF(AND(BN$3:CZ$3&lt;=$D7,$D7&lt;$C$3),1,0)</f>
        <v>0</v>
      </c>
      <c r="BO7" s="59">
        <f t="shared" ref="BO7" si="22">IF(AND(BO$3:DA$3&lt;=$D7,$D7&lt;$C$3),1,0)</f>
        <v>0</v>
      </c>
    </row>
    <row r="8" spans="1:94" ht="48" customHeight="1" x14ac:dyDescent="0.2">
      <c r="A8" s="35" t="s">
        <v>64</v>
      </c>
      <c r="B8" s="45" t="s">
        <v>0</v>
      </c>
      <c r="C8" s="36">
        <v>40575</v>
      </c>
      <c r="D8" s="36">
        <v>40633</v>
      </c>
      <c r="E8" s="42">
        <f>IF(IF(AND(E$3&lt;=$D5,$D5&lt;$B$3),1,0)&gt;IF(AND(E$3&lt;=$D6,$D6&gt;=$B$3,$D6&lt;$C$3),1,0),IF(AND(E$3&lt;=$D5,$D5&lt;$B$3),1,0),IF(AND(E$3&lt;=$D6,$D6&gt;=$B$3,$D6&lt;$C$3),1,0))</f>
        <v>0</v>
      </c>
    </row>
    <row r="9" spans="1:94" ht="48" customHeight="1" x14ac:dyDescent="0.2">
      <c r="A9" s="35" t="s">
        <v>64</v>
      </c>
      <c r="B9" s="45" t="s">
        <v>0</v>
      </c>
      <c r="C9" s="36">
        <v>40575</v>
      </c>
      <c r="D9" s="36">
        <v>40633</v>
      </c>
      <c r="E9" s="42">
        <f>IF(IF(IF(AND(E$3&lt;=$D5,$D5&lt;$B$3),1,0)&gt;IF(AND(E$3&lt;=$D5,$D5&gt;=$B$3,$D5&lt;$C$3),1,0),IF(AND(E$3&lt;=$D5,$D5&lt;$B$3),1,0),IF(AND(E$3&lt;=$D5,$D5&gt;=$B$3,$D5&lt;$C$3),1,0))&gt;IF(AND(E$3&lt;=$D5,$D5&gt;=$C$3,$D5&lt;$D$3),1,0),IF(IF(AND(E$3&lt;=$D5,$D5&lt;$B$3),1,0)&gt;IF(AND(E$3&lt;=$D5,$D5&gt;=$B$3,$D5&lt;$C$3),1,0),IF(AND(E$3&lt;=$D5,$D5&lt;$B$3),1,0),IF(AND(E$3&lt;=$D5,$D5&gt;=$B$3,$D5&lt;$C$3),1,0)),3)</f>
        <v>3</v>
      </c>
    </row>
    <row r="10" spans="1:94" ht="18" x14ac:dyDescent="0.2">
      <c r="A10" s="30" t="s">
        <v>1</v>
      </c>
      <c r="B10" s="46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ht="48" customHeight="1" x14ac:dyDescent="0.2">
      <c r="A11" s="33" t="s">
        <v>26</v>
      </c>
      <c r="B11" s="43" t="s">
        <v>24</v>
      </c>
      <c r="C11" s="34">
        <v>40537</v>
      </c>
      <c r="D11" s="34">
        <v>40571</v>
      </c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94" ht="48" customHeight="1" x14ac:dyDescent="0.2">
      <c r="A12" s="33" t="s">
        <v>31</v>
      </c>
      <c r="B12" s="43" t="s">
        <v>60</v>
      </c>
      <c r="C12" s="34">
        <v>40369</v>
      </c>
      <c r="D12" s="34">
        <v>40574</v>
      </c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94" ht="48" customHeight="1" x14ac:dyDescent="0.2">
      <c r="A13" s="35" t="s">
        <v>25</v>
      </c>
      <c r="B13" s="45" t="s">
        <v>27</v>
      </c>
      <c r="C13" s="36">
        <v>40537</v>
      </c>
      <c r="D13" s="36">
        <v>40627</v>
      </c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</row>
    <row r="14" spans="1:94" ht="48" customHeight="1" x14ac:dyDescent="0.2">
      <c r="A14" s="35" t="s">
        <v>73</v>
      </c>
      <c r="B14" s="45" t="s">
        <v>0</v>
      </c>
      <c r="C14" s="36">
        <v>40575</v>
      </c>
      <c r="D14" s="36">
        <v>40630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</row>
    <row r="15" spans="1:94" ht="18" x14ac:dyDescent="0.2">
      <c r="A15" s="30" t="s">
        <v>9</v>
      </c>
      <c r="B15" s="46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4" ht="48" customHeight="1" x14ac:dyDescent="0.2">
      <c r="A16" s="33" t="s">
        <v>33</v>
      </c>
      <c r="B16" s="43" t="s">
        <v>10</v>
      </c>
      <c r="C16" s="34">
        <v>40554</v>
      </c>
      <c r="D16" s="34">
        <v>40574</v>
      </c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94" ht="48" customHeight="1" x14ac:dyDescent="0.2">
      <c r="A17" s="37" t="s">
        <v>40</v>
      </c>
      <c r="B17" s="44" t="s">
        <v>10</v>
      </c>
      <c r="C17" s="38">
        <v>40554</v>
      </c>
      <c r="D17" s="38">
        <v>40602</v>
      </c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</row>
    <row r="18" spans="1:94" ht="48" customHeight="1" x14ac:dyDescent="0.2">
      <c r="A18" s="35" t="s">
        <v>41</v>
      </c>
      <c r="B18" s="45" t="s">
        <v>10</v>
      </c>
      <c r="C18" s="36">
        <v>40554</v>
      </c>
      <c r="D18" s="36">
        <v>40626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</row>
    <row r="19" spans="1:94" ht="48" customHeight="1" x14ac:dyDescent="0.2">
      <c r="A19" s="35" t="s">
        <v>32</v>
      </c>
      <c r="B19" s="45" t="s">
        <v>10</v>
      </c>
      <c r="C19" s="36">
        <v>40560</v>
      </c>
      <c r="D19" s="36">
        <v>40627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</row>
    <row r="20" spans="1:94" ht="18" x14ac:dyDescent="0.2">
      <c r="A20" s="30" t="s">
        <v>8</v>
      </c>
      <c r="B20" s="46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</row>
    <row r="21" spans="1:94" ht="48" customHeight="1" x14ac:dyDescent="0.2">
      <c r="A21" s="33" t="s">
        <v>34</v>
      </c>
      <c r="B21" s="43" t="s">
        <v>35</v>
      </c>
      <c r="C21" s="34">
        <v>40455</v>
      </c>
      <c r="D21" s="34">
        <v>40571</v>
      </c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94" ht="48" customHeight="1" x14ac:dyDescent="0.2">
      <c r="A22" s="33" t="s">
        <v>50</v>
      </c>
      <c r="B22" s="43" t="s">
        <v>20</v>
      </c>
      <c r="C22" s="34">
        <v>40554</v>
      </c>
      <c r="D22" s="34">
        <v>40574</v>
      </c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94" ht="48" customHeight="1" x14ac:dyDescent="0.2">
      <c r="A23" s="37" t="s">
        <v>43</v>
      </c>
      <c r="B23" s="44" t="s">
        <v>42</v>
      </c>
      <c r="C23" s="38">
        <v>40554</v>
      </c>
      <c r="D23" s="38">
        <v>40584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94" ht="48" customHeight="1" x14ac:dyDescent="0.2">
      <c r="A24" s="37" t="s">
        <v>45</v>
      </c>
      <c r="B24" s="44" t="s">
        <v>44</v>
      </c>
      <c r="C24" s="38">
        <v>40554</v>
      </c>
      <c r="D24" s="38">
        <v>40598</v>
      </c>
    </row>
    <row r="25" spans="1:94" ht="48" customHeight="1" x14ac:dyDescent="0.2">
      <c r="A25" s="35" t="s">
        <v>49</v>
      </c>
      <c r="B25" s="45" t="s">
        <v>48</v>
      </c>
      <c r="C25" s="36">
        <v>40554</v>
      </c>
      <c r="D25" s="36">
        <v>40623</v>
      </c>
    </row>
    <row r="26" spans="1:94" ht="48" customHeight="1" x14ac:dyDescent="0.2">
      <c r="A26" s="35" t="s">
        <v>47</v>
      </c>
      <c r="B26" s="45" t="s">
        <v>46</v>
      </c>
      <c r="C26" s="36">
        <v>40554</v>
      </c>
      <c r="D26" s="36">
        <v>40633</v>
      </c>
    </row>
    <row r="27" spans="1:94" ht="18" x14ac:dyDescent="0.2">
      <c r="A27" s="30" t="s">
        <v>6</v>
      </c>
      <c r="B27" s="46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</row>
    <row r="28" spans="1:94" ht="48" customHeight="1" x14ac:dyDescent="0.2">
      <c r="A28" s="33" t="s">
        <v>68</v>
      </c>
      <c r="B28" s="43" t="s">
        <v>67</v>
      </c>
      <c r="C28" s="34">
        <v>40554</v>
      </c>
      <c r="D28" s="34">
        <v>40574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94" ht="48" customHeight="1" x14ac:dyDescent="0.2">
      <c r="A29" s="35" t="s">
        <v>66</v>
      </c>
      <c r="B29" s="45" t="s">
        <v>65</v>
      </c>
      <c r="C29" s="36">
        <v>40554</v>
      </c>
      <c r="D29" s="36">
        <v>40632</v>
      </c>
    </row>
    <row r="30" spans="1:94" ht="18" x14ac:dyDescent="0.2">
      <c r="A30" s="30" t="s">
        <v>7</v>
      </c>
      <c r="B30" s="46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</row>
    <row r="31" spans="1:94" ht="48" customHeight="1" x14ac:dyDescent="0.2">
      <c r="A31" s="33" t="s">
        <v>69</v>
      </c>
      <c r="B31" s="43" t="s">
        <v>72</v>
      </c>
      <c r="C31" s="34">
        <v>40513</v>
      </c>
      <c r="D31" s="34">
        <v>40571</v>
      </c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94" ht="48" customHeight="1" x14ac:dyDescent="0.2">
      <c r="A32" s="37" t="s">
        <v>71</v>
      </c>
      <c r="B32" s="44" t="s">
        <v>70</v>
      </c>
      <c r="C32" s="38">
        <v>40466</v>
      </c>
      <c r="D32" s="38">
        <v>40599</v>
      </c>
    </row>
    <row r="33" spans="1:94" ht="18" x14ac:dyDescent="0.2">
      <c r="A33" s="30" t="s">
        <v>21</v>
      </c>
      <c r="B33" s="46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</row>
    <row r="34" spans="1:94" ht="48" customHeight="1" x14ac:dyDescent="0.2">
      <c r="A34" s="37" t="s">
        <v>28</v>
      </c>
      <c r="B34" s="44" t="s">
        <v>0</v>
      </c>
      <c r="C34" s="38">
        <v>40554</v>
      </c>
      <c r="D34" s="38">
        <v>40598</v>
      </c>
    </row>
    <row r="35" spans="1:94" ht="18" x14ac:dyDescent="0.2">
      <c r="A35" s="30" t="s">
        <v>19</v>
      </c>
      <c r="B35" s="46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</row>
    <row r="36" spans="1:94" ht="48" customHeight="1" x14ac:dyDescent="0.2">
      <c r="A36" s="37" t="s">
        <v>39</v>
      </c>
      <c r="B36" s="44" t="s">
        <v>10</v>
      </c>
      <c r="C36" s="38">
        <v>40554</v>
      </c>
      <c r="D36" s="38">
        <v>40598</v>
      </c>
    </row>
    <row r="37" spans="1:94" ht="48" customHeight="1" x14ac:dyDescent="0.2">
      <c r="A37" s="35" t="s">
        <v>36</v>
      </c>
      <c r="B37" s="45" t="s">
        <v>10</v>
      </c>
      <c r="C37" s="36">
        <v>40575</v>
      </c>
      <c r="D37" s="36">
        <v>40623</v>
      </c>
    </row>
    <row r="38" spans="1:94" ht="48" customHeight="1" x14ac:dyDescent="0.2">
      <c r="A38" s="35" t="s">
        <v>38</v>
      </c>
      <c r="B38" s="45" t="s">
        <v>10</v>
      </c>
      <c r="C38" s="36">
        <v>40585</v>
      </c>
      <c r="D38" s="36">
        <v>40624</v>
      </c>
    </row>
    <row r="39" spans="1:94" ht="48" customHeight="1" x14ac:dyDescent="0.2">
      <c r="A39" s="35" t="s">
        <v>37</v>
      </c>
      <c r="B39" s="45" t="s">
        <v>10</v>
      </c>
      <c r="C39" s="36">
        <v>40585</v>
      </c>
      <c r="D39" s="36">
        <v>40625</v>
      </c>
    </row>
    <row r="40" spans="1:94" ht="18" x14ac:dyDescent="0.2">
      <c r="A40" s="30" t="s">
        <v>51</v>
      </c>
      <c r="B40" s="46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1:94" ht="48" customHeight="1" x14ac:dyDescent="0.2">
      <c r="A41" s="33" t="s">
        <v>52</v>
      </c>
      <c r="B41" s="43" t="s">
        <v>22</v>
      </c>
      <c r="C41" s="34">
        <v>40483</v>
      </c>
      <c r="D41" s="34">
        <v>40571</v>
      </c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94" ht="48" customHeight="1" x14ac:dyDescent="0.2">
      <c r="A42" s="35" t="s">
        <v>54</v>
      </c>
      <c r="B42" s="45" t="s">
        <v>53</v>
      </c>
      <c r="C42" s="36">
        <v>40544</v>
      </c>
      <c r="D42" s="36">
        <v>40633</v>
      </c>
    </row>
    <row r="43" spans="1:94" ht="18" x14ac:dyDescent="0.2">
      <c r="A43" s="30" t="s">
        <v>57</v>
      </c>
      <c r="B43" s="46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</row>
    <row r="44" spans="1:94" ht="48" customHeight="1" x14ac:dyDescent="0.2">
      <c r="A44" s="37" t="s">
        <v>58</v>
      </c>
      <c r="B44" s="44" t="s">
        <v>0</v>
      </c>
      <c r="C44" s="38">
        <v>40554</v>
      </c>
      <c r="D44" s="38">
        <v>40602</v>
      </c>
    </row>
    <row r="45" spans="1:94" ht="18" x14ac:dyDescent="0.2">
      <c r="A45" s="30" t="s">
        <v>23</v>
      </c>
      <c r="B45" s="46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</row>
    <row r="46" spans="1:94" ht="48" customHeight="1" x14ac:dyDescent="0.2">
      <c r="A46" s="37" t="s">
        <v>56</v>
      </c>
      <c r="B46" s="44" t="s">
        <v>0</v>
      </c>
      <c r="C46" s="38">
        <v>40554</v>
      </c>
      <c r="D46" s="38">
        <v>40602</v>
      </c>
    </row>
    <row r="47" spans="1:94" ht="48" customHeight="1" x14ac:dyDescent="0.2">
      <c r="A47" s="37" t="s">
        <v>55</v>
      </c>
      <c r="B47" s="44" t="s">
        <v>0</v>
      </c>
      <c r="C47" s="38">
        <v>40554</v>
      </c>
      <c r="D47" s="38">
        <v>40602</v>
      </c>
    </row>
    <row r="48" spans="1:94" ht="18" x14ac:dyDescent="0.2">
      <c r="A48" s="30" t="s">
        <v>29</v>
      </c>
      <c r="B48" s="46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</row>
    <row r="49" spans="1:4" ht="48" customHeight="1" x14ac:dyDescent="0.2">
      <c r="A49" s="37" t="s">
        <v>59</v>
      </c>
      <c r="B49" s="44" t="s">
        <v>30</v>
      </c>
      <c r="C49" s="38">
        <v>40554</v>
      </c>
      <c r="D49" s="38">
        <v>40600</v>
      </c>
    </row>
  </sheetData>
  <conditionalFormatting sqref="C5:D49 E10:CP10 E15:CP15 E20:CP20 E27:CP27 E30:CP30 E33:CP33 E35:CP35 E40:CP40 E43:CP43 E45:CP45 E48:CP48">
    <cfRule type="cellIs" dxfId="2" priority="18" operator="lessThan">
      <formula>40544</formula>
    </cfRule>
    <cfRule type="cellIs" dxfId="1" priority="19" operator="greaterThan">
      <formula>40633</formula>
    </cfRule>
  </conditionalFormatting>
  <conditionalFormatting sqref="E23">
    <cfRule type="expression" dxfId="0" priority="3">
      <formula>$E$3&lt;$D$23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I квартал</vt:lpstr>
      <vt:lpstr>Легенда</vt:lpstr>
      <vt:lpstr>Цвета</vt:lpstr>
      <vt:lpstr>Квартал</vt:lpstr>
      <vt:lpstr>'I квартал'!Область_печати</vt:lpstr>
    </vt:vector>
  </TitlesOfParts>
  <Company>ЗАО Промглепроект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План проектных работ</dc:subject>
  <dc:creator>Горшков Андрей Михайлович</dc:creator>
  <dc:description>Сводный план проектных работ на квартал</dc:description>
  <cp:lastModifiedBy>1 проэкт3</cp:lastModifiedBy>
  <cp:lastPrinted>2016-01-19T03:30:56Z</cp:lastPrinted>
  <dcterms:created xsi:type="dcterms:W3CDTF">2006-07-12T09:13:31Z</dcterms:created>
  <dcterms:modified xsi:type="dcterms:W3CDTF">2023-11-24T05:53:29Z</dcterms:modified>
  <cp:category>План</cp:category>
</cp:coreProperties>
</file>